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len\Documents\1. CUENTA PÚBLICA\CD´S ARMONIZADA 1ER. 2021\ITIFE\"/>
    </mc:Choice>
  </mc:AlternateContent>
  <xr:revisionPtr revIDLastSave="0" documentId="10_ncr:8100000_{23066293-B96B-4065-AEE1-5E96981E9A11}" xr6:coauthVersionLast="32" xr6:coauthVersionMax="45" xr10:uidLastSave="{00000000-0000-0000-0000-000000000000}"/>
  <bookViews>
    <workbookView xWindow="-120" yWindow="-120" windowWidth="29040" windowHeight="15840" tabRatio="870" xr2:uid="{00000000-000D-0000-FFFF-FFFF00000000}"/>
  </bookViews>
  <sheets>
    <sheet name="FORMATO 1" sheetId="1" r:id="rId1"/>
    <sheet name="FORMATO 2" sheetId="2" r:id="rId2"/>
    <sheet name="FORMATO 3" sheetId="3" r:id="rId3"/>
    <sheet name="FORMATO 4" sheetId="12" r:id="rId4"/>
    <sheet name="FORMATO 5" sheetId="13" r:id="rId5"/>
    <sheet name="FORMATO 6A" sheetId="6" r:id="rId6"/>
    <sheet name="FORMATO 6B" sheetId="7" r:id="rId7"/>
    <sheet name="FORMATO 6C" sheetId="8" r:id="rId8"/>
    <sheet name="FORMATO 6D" sheetId="9" r:id="rId9"/>
    <sheet name="Guia" sheetId="10" state="hidden" r:id="rId10"/>
    <sheet name="Hoja2" sheetId="11" state="hidden" r:id="rId11"/>
  </sheets>
  <definedNames>
    <definedName name="_xlnm.Print_Titles" localSheetId="0">'FORMATO 1'!$2:$5</definedName>
    <definedName name="_xlnm.Print_Titles" localSheetId="4">'FORMATO 5'!$2:$8</definedName>
    <definedName name="_xlnm.Print_Titles" localSheetId="5">'FORMATO 6A'!$2:$9</definedName>
    <definedName name="_xlnm.Print_Titles" localSheetId="7">'FORMATO 6C'!$2:$9</definedName>
    <definedName name="_xlnm.Print_Titles" localSheetId="9">Guia!$2:$10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5" i="13" l="1"/>
  <c r="G77" i="13"/>
  <c r="F77" i="13"/>
  <c r="D77" i="13"/>
  <c r="C77" i="13"/>
  <c r="H76" i="13"/>
  <c r="E76" i="13"/>
  <c r="E77" i="13" s="1"/>
  <c r="H75" i="13"/>
  <c r="H77" i="13" s="1"/>
  <c r="E75" i="13"/>
  <c r="H70" i="13"/>
  <c r="H69" i="13" s="1"/>
  <c r="E70" i="13"/>
  <c r="G69" i="13"/>
  <c r="F69" i="13"/>
  <c r="E69" i="13"/>
  <c r="D69" i="13"/>
  <c r="C69" i="13"/>
  <c r="H65" i="13"/>
  <c r="E65" i="13"/>
  <c r="H64" i="13"/>
  <c r="E64" i="13"/>
  <c r="H63" i="13"/>
  <c r="E63" i="13"/>
  <c r="H62" i="13"/>
  <c r="E62" i="13"/>
  <c r="E61" i="13" s="1"/>
  <c r="H61" i="13"/>
  <c r="G61" i="13"/>
  <c r="F61" i="13"/>
  <c r="D61" i="13"/>
  <c r="C61" i="13"/>
  <c r="H60" i="13"/>
  <c r="E60" i="13"/>
  <c r="H59" i="13"/>
  <c r="H56" i="13" s="1"/>
  <c r="E59" i="13"/>
  <c r="H58" i="13"/>
  <c r="E58" i="13"/>
  <c r="H57" i="13"/>
  <c r="E57" i="13"/>
  <c r="G56" i="13"/>
  <c r="F56" i="13"/>
  <c r="E56" i="13"/>
  <c r="D56" i="13"/>
  <c r="C56" i="13"/>
  <c r="H55" i="13"/>
  <c r="E55" i="13"/>
  <c r="H54" i="13"/>
  <c r="E54" i="13"/>
  <c r="H53" i="13"/>
  <c r="E53" i="13"/>
  <c r="H52" i="13"/>
  <c r="E52" i="13"/>
  <c r="H51" i="13"/>
  <c r="E51" i="13"/>
  <c r="H50" i="13"/>
  <c r="E50" i="13"/>
  <c r="H49" i="13"/>
  <c r="H47" i="13" s="1"/>
  <c r="E49" i="13"/>
  <c r="E47" i="13" s="1"/>
  <c r="E67" i="13" s="1"/>
  <c r="H48" i="13"/>
  <c r="E48" i="13"/>
  <c r="G47" i="13"/>
  <c r="G67" i="13" s="1"/>
  <c r="F47" i="13"/>
  <c r="F67" i="13" s="1"/>
  <c r="D47" i="13"/>
  <c r="D67" i="13" s="1"/>
  <c r="C47" i="13"/>
  <c r="C67" i="13" s="1"/>
  <c r="H40" i="13"/>
  <c r="H38" i="13" s="1"/>
  <c r="E40" i="13"/>
  <c r="E38" i="13" s="1"/>
  <c r="H39" i="13"/>
  <c r="E39" i="13"/>
  <c r="G38" i="13"/>
  <c r="F38" i="13"/>
  <c r="D38" i="13"/>
  <c r="C38" i="13"/>
  <c r="H37" i="13"/>
  <c r="E37" i="13"/>
  <c r="H36" i="13"/>
  <c r="G36" i="13"/>
  <c r="F36" i="13"/>
  <c r="E36" i="13"/>
  <c r="D36" i="13"/>
  <c r="C36" i="13"/>
  <c r="E35" i="13"/>
  <c r="H34" i="13"/>
  <c r="E34" i="13"/>
  <c r="H33" i="13"/>
  <c r="E33" i="13"/>
  <c r="H32" i="13"/>
  <c r="H29" i="13" s="1"/>
  <c r="E32" i="13"/>
  <c r="H31" i="13"/>
  <c r="E31" i="13"/>
  <c r="H30" i="13"/>
  <c r="E30" i="13"/>
  <c r="G29" i="13"/>
  <c r="F29" i="13"/>
  <c r="E29" i="13"/>
  <c r="D29" i="13"/>
  <c r="C29" i="13"/>
  <c r="H28" i="13"/>
  <c r="E28" i="13"/>
  <c r="H27" i="13"/>
  <c r="E27" i="13"/>
  <c r="H26" i="13"/>
  <c r="E26" i="13"/>
  <c r="H25" i="13"/>
  <c r="E25" i="13"/>
  <c r="H24" i="13"/>
  <c r="E24" i="13"/>
  <c r="H23" i="13"/>
  <c r="E23" i="13"/>
  <c r="H22" i="13"/>
  <c r="E22" i="13"/>
  <c r="H21" i="13"/>
  <c r="E21" i="13"/>
  <c r="H20" i="13"/>
  <c r="E20" i="13"/>
  <c r="H19" i="13"/>
  <c r="E19" i="13"/>
  <c r="H18" i="13"/>
  <c r="H17" i="13" s="1"/>
  <c r="E18" i="13"/>
  <c r="E17" i="13" s="1"/>
  <c r="G17" i="13"/>
  <c r="G42" i="13" s="1"/>
  <c r="G72" i="13" s="1"/>
  <c r="F17" i="13"/>
  <c r="F42" i="13" s="1"/>
  <c r="F72" i="13" s="1"/>
  <c r="D17" i="13"/>
  <c r="D42" i="13" s="1"/>
  <c r="D72" i="13" s="1"/>
  <c r="C17" i="13"/>
  <c r="C42" i="13" s="1"/>
  <c r="C72" i="13" s="1"/>
  <c r="H16" i="13"/>
  <c r="E16" i="13"/>
  <c r="H15" i="13"/>
  <c r="E15" i="13"/>
  <c r="H14" i="13"/>
  <c r="E14" i="13"/>
  <c r="H13" i="13"/>
  <c r="E13" i="13"/>
  <c r="H12" i="13"/>
  <c r="E12" i="13"/>
  <c r="H11" i="13"/>
  <c r="E11" i="13"/>
  <c r="H10" i="13"/>
  <c r="E10" i="13"/>
  <c r="E42" i="13" l="1"/>
  <c r="E72" i="13" s="1"/>
  <c r="H42" i="13"/>
  <c r="H72" i="13" s="1"/>
  <c r="H67" i="13"/>
  <c r="E80" i="12" l="1"/>
  <c r="D80" i="12"/>
  <c r="E78" i="12"/>
  <c r="D78" i="12"/>
  <c r="C78" i="12"/>
  <c r="E76" i="12"/>
  <c r="D76" i="12"/>
  <c r="C76" i="12"/>
  <c r="C74" i="12" s="1"/>
  <c r="E75" i="12"/>
  <c r="E74" i="12" s="1"/>
  <c r="E82" i="12" s="1"/>
  <c r="E84" i="12" s="1"/>
  <c r="D75" i="12"/>
  <c r="D74" i="12" s="1"/>
  <c r="C75" i="12"/>
  <c r="E72" i="12"/>
  <c r="D72" i="12"/>
  <c r="D82" i="12" s="1"/>
  <c r="D84" i="12" s="1"/>
  <c r="C72" i="12"/>
  <c r="E62" i="12"/>
  <c r="D62" i="12"/>
  <c r="D64" i="12" s="1"/>
  <c r="D66" i="12" s="1"/>
  <c r="E60" i="12"/>
  <c r="D60" i="12"/>
  <c r="C60" i="12"/>
  <c r="E58" i="12"/>
  <c r="D58" i="12"/>
  <c r="C58" i="12"/>
  <c r="E57" i="12"/>
  <c r="D57" i="12"/>
  <c r="C57" i="12"/>
  <c r="E56" i="12"/>
  <c r="D56" i="12"/>
  <c r="C56" i="12"/>
  <c r="E54" i="12"/>
  <c r="E64" i="12" s="1"/>
  <c r="E66" i="12" s="1"/>
  <c r="D54" i="12"/>
  <c r="C54" i="12"/>
  <c r="C64" i="12" s="1"/>
  <c r="C66" i="12" s="1"/>
  <c r="E48" i="12"/>
  <c r="E12" i="12" s="1"/>
  <c r="E9" i="12" s="1"/>
  <c r="E22" i="12" s="1"/>
  <c r="E24" i="12" s="1"/>
  <c r="E26" i="12" s="1"/>
  <c r="E35" i="12" s="1"/>
  <c r="D48" i="12"/>
  <c r="D12" i="12" s="1"/>
  <c r="D9" i="12" s="1"/>
  <c r="D22" i="12" s="1"/>
  <c r="D24" i="12" s="1"/>
  <c r="D26" i="12" s="1"/>
  <c r="D35" i="12" s="1"/>
  <c r="E44" i="12"/>
  <c r="D44" i="12"/>
  <c r="C44" i="12"/>
  <c r="E41" i="12"/>
  <c r="D41" i="12"/>
  <c r="C41" i="12"/>
  <c r="C48" i="12" s="1"/>
  <c r="C12" i="12" s="1"/>
  <c r="C9" i="12" s="1"/>
  <c r="C22" i="12" s="1"/>
  <c r="C24" i="12" s="1"/>
  <c r="C26" i="12" s="1"/>
  <c r="C35" i="12" s="1"/>
  <c r="E31" i="12"/>
  <c r="D31" i="12"/>
  <c r="C31" i="12"/>
  <c r="E18" i="12"/>
  <c r="D18" i="12"/>
  <c r="E14" i="12"/>
  <c r="D14" i="12"/>
  <c r="C14" i="12"/>
  <c r="C82" i="12" l="1"/>
  <c r="C84" i="12" s="1"/>
  <c r="E29" i="6"/>
  <c r="D10" i="6"/>
  <c r="C19" i="2"/>
  <c r="C29" i="1"/>
  <c r="C25" i="1" l="1"/>
  <c r="E10" i="9" l="1"/>
  <c r="H10" i="9" s="1"/>
  <c r="E11" i="9"/>
  <c r="H11" i="9"/>
  <c r="C12" i="9"/>
  <c r="C9" i="9" s="1"/>
  <c r="D12" i="9"/>
  <c r="D9" i="9" s="1"/>
  <c r="F12" i="9"/>
  <c r="G12" i="9"/>
  <c r="G9" i="9" s="1"/>
  <c r="E13" i="9"/>
  <c r="E12" i="9" s="1"/>
  <c r="H12" i="9" s="1"/>
  <c r="E14" i="9"/>
  <c r="H14" i="9"/>
  <c r="E15" i="9"/>
  <c r="H15" i="9"/>
  <c r="C16" i="9"/>
  <c r="D16" i="9"/>
  <c r="F16" i="9"/>
  <c r="G16" i="9"/>
  <c r="E17" i="9"/>
  <c r="E16" i="9" s="1"/>
  <c r="H17" i="9"/>
  <c r="E18" i="9"/>
  <c r="H18" i="9"/>
  <c r="E19" i="9"/>
  <c r="H19" i="9" s="1"/>
  <c r="E22" i="9"/>
  <c r="H22" i="9" s="1"/>
  <c r="E23" i="9"/>
  <c r="H23" i="9"/>
  <c r="C24" i="9"/>
  <c r="D24" i="9"/>
  <c r="D21" i="9" s="1"/>
  <c r="F24" i="9"/>
  <c r="G24" i="9"/>
  <c r="E25" i="9"/>
  <c r="E24" i="9" s="1"/>
  <c r="H24" i="9" s="1"/>
  <c r="E26" i="9"/>
  <c r="H26" i="9"/>
  <c r="E27" i="9"/>
  <c r="H27" i="9"/>
  <c r="C28" i="9"/>
  <c r="D28" i="9"/>
  <c r="F28" i="9"/>
  <c r="F21" i="9" s="1"/>
  <c r="G28" i="9"/>
  <c r="E29" i="9"/>
  <c r="H29" i="9"/>
  <c r="E30" i="9"/>
  <c r="H30" i="9"/>
  <c r="E31" i="9"/>
  <c r="H31" i="9" s="1"/>
  <c r="B12" i="8"/>
  <c r="C12" i="8"/>
  <c r="E12" i="8"/>
  <c r="F12" i="8"/>
  <c r="D13" i="8"/>
  <c r="G13" i="8"/>
  <c r="D14" i="8"/>
  <c r="G14" i="8" s="1"/>
  <c r="D15" i="8"/>
  <c r="G15" i="8" s="1"/>
  <c r="D16" i="8"/>
  <c r="G16" i="8"/>
  <c r="D17" i="8"/>
  <c r="G17" i="8"/>
  <c r="D18" i="8"/>
  <c r="G18" i="8" s="1"/>
  <c r="D19" i="8"/>
  <c r="G19" i="8" s="1"/>
  <c r="D20" i="8"/>
  <c r="G20" i="8"/>
  <c r="B22" i="8"/>
  <c r="C22" i="8"/>
  <c r="E22" i="8"/>
  <c r="F22" i="8"/>
  <c r="D23" i="8"/>
  <c r="G23" i="8" s="1"/>
  <c r="D24" i="8"/>
  <c r="G24" i="8"/>
  <c r="D25" i="8"/>
  <c r="G25" i="8"/>
  <c r="D26" i="8"/>
  <c r="G26" i="8" s="1"/>
  <c r="D27" i="8"/>
  <c r="G27" i="8" s="1"/>
  <c r="D28" i="8"/>
  <c r="G28" i="8"/>
  <c r="D29" i="8"/>
  <c r="G29" i="8"/>
  <c r="B31" i="8"/>
  <c r="C31" i="8"/>
  <c r="E31" i="8"/>
  <c r="F31" i="8"/>
  <c r="D32" i="8"/>
  <c r="G32" i="8"/>
  <c r="D33" i="8"/>
  <c r="G33" i="8"/>
  <c r="D34" i="8"/>
  <c r="G34" i="8" s="1"/>
  <c r="D35" i="8"/>
  <c r="G35" i="8" s="1"/>
  <c r="D36" i="8"/>
  <c r="G36" i="8"/>
  <c r="D37" i="8"/>
  <c r="G37" i="8"/>
  <c r="D38" i="8"/>
  <c r="G38" i="8" s="1"/>
  <c r="D39" i="8"/>
  <c r="G39" i="8" s="1"/>
  <c r="D40" i="8"/>
  <c r="G40" i="8"/>
  <c r="B42" i="8"/>
  <c r="C42" i="8"/>
  <c r="E42" i="8"/>
  <c r="F42" i="8"/>
  <c r="D43" i="8"/>
  <c r="G43" i="8" s="1"/>
  <c r="D44" i="8"/>
  <c r="G44" i="8"/>
  <c r="D45" i="8"/>
  <c r="G45" i="8"/>
  <c r="D46" i="8"/>
  <c r="G46" i="8" s="1"/>
  <c r="B49" i="8"/>
  <c r="C49" i="8"/>
  <c r="E49" i="8"/>
  <c r="F49" i="8"/>
  <c r="F48" i="8" s="1"/>
  <c r="D50" i="8"/>
  <c r="G50" i="8"/>
  <c r="D51" i="8"/>
  <c r="G51" i="8" s="1"/>
  <c r="D52" i="8"/>
  <c r="G52" i="8" s="1"/>
  <c r="D53" i="8"/>
  <c r="G53" i="8"/>
  <c r="D54" i="8"/>
  <c r="G54" i="8"/>
  <c r="D55" i="8"/>
  <c r="G55" i="8" s="1"/>
  <c r="D56" i="8"/>
  <c r="G56" i="8" s="1"/>
  <c r="D57" i="8"/>
  <c r="G57" i="8"/>
  <c r="B59" i="8"/>
  <c r="C59" i="8"/>
  <c r="E59" i="8"/>
  <c r="F59" i="8"/>
  <c r="D60" i="8"/>
  <c r="G60" i="8" s="1"/>
  <c r="D61" i="8"/>
  <c r="G61" i="8"/>
  <c r="D62" i="8"/>
  <c r="G62" i="8"/>
  <c r="D63" i="8"/>
  <c r="G63" i="8" s="1"/>
  <c r="D64" i="8"/>
  <c r="G64" i="8" s="1"/>
  <c r="D65" i="8"/>
  <c r="G65" i="8"/>
  <c r="D66" i="8"/>
  <c r="G66" i="8"/>
  <c r="B68" i="8"/>
  <c r="C68" i="8"/>
  <c r="E68" i="8"/>
  <c r="F68" i="8"/>
  <c r="D69" i="8"/>
  <c r="G69" i="8"/>
  <c r="D70" i="8"/>
  <c r="G70" i="8"/>
  <c r="D71" i="8"/>
  <c r="G71" i="8" s="1"/>
  <c r="D72" i="8"/>
  <c r="G72" i="8" s="1"/>
  <c r="D73" i="8"/>
  <c r="G73" i="8"/>
  <c r="D74" i="8"/>
  <c r="G74" i="8"/>
  <c r="D75" i="8"/>
  <c r="G75" i="8" s="1"/>
  <c r="D76" i="8"/>
  <c r="G76" i="8" s="1"/>
  <c r="D77" i="8"/>
  <c r="G77" i="8"/>
  <c r="B79" i="8"/>
  <c r="C79" i="8"/>
  <c r="E79" i="8"/>
  <c r="F79" i="8"/>
  <c r="D80" i="8"/>
  <c r="G80" i="8" s="1"/>
  <c r="D81" i="8"/>
  <c r="G81" i="8"/>
  <c r="D82" i="8"/>
  <c r="G82" i="8"/>
  <c r="D83" i="8"/>
  <c r="G83" i="8" s="1"/>
  <c r="C9" i="7"/>
  <c r="D9" i="7"/>
  <c r="F9" i="7"/>
  <c r="G9" i="7"/>
  <c r="G29" i="7" s="1"/>
  <c r="E10" i="7"/>
  <c r="H10" i="7"/>
  <c r="E11" i="7"/>
  <c r="H11" i="7" s="1"/>
  <c r="E12" i="7"/>
  <c r="H12" i="7" s="1"/>
  <c r="H13" i="7"/>
  <c r="H14" i="7"/>
  <c r="H15" i="7"/>
  <c r="H16" i="7"/>
  <c r="H17" i="7"/>
  <c r="C19" i="7"/>
  <c r="D19" i="7"/>
  <c r="F19" i="7"/>
  <c r="G19" i="7"/>
  <c r="E20" i="7"/>
  <c r="H20" i="7" s="1"/>
  <c r="E21" i="7"/>
  <c r="H21" i="7"/>
  <c r="E22" i="7"/>
  <c r="H22" i="7" s="1"/>
  <c r="H23" i="7"/>
  <c r="H24" i="7"/>
  <c r="H25" i="7"/>
  <c r="H26" i="7"/>
  <c r="H27" i="7"/>
  <c r="H28" i="7"/>
  <c r="C29" i="7"/>
  <c r="D11" i="6"/>
  <c r="E11" i="6"/>
  <c r="G11" i="6"/>
  <c r="H11" i="6"/>
  <c r="F12" i="6"/>
  <c r="I12" i="6" s="1"/>
  <c r="F13" i="6"/>
  <c r="I13" i="6" s="1"/>
  <c r="F14" i="6"/>
  <c r="I14" i="6" s="1"/>
  <c r="F15" i="6"/>
  <c r="I15" i="6" s="1"/>
  <c r="F16" i="6"/>
  <c r="I16" i="6" s="1"/>
  <c r="F17" i="6"/>
  <c r="I17" i="6" s="1"/>
  <c r="F18" i="6"/>
  <c r="I18" i="6" s="1"/>
  <c r="D19" i="6"/>
  <c r="E19" i="6"/>
  <c r="G19" i="6"/>
  <c r="H19" i="6"/>
  <c r="F20" i="6"/>
  <c r="F21" i="6"/>
  <c r="I21" i="6" s="1"/>
  <c r="F22" i="6"/>
  <c r="I22" i="6" s="1"/>
  <c r="F23" i="6"/>
  <c r="I23" i="6" s="1"/>
  <c r="F24" i="6"/>
  <c r="I24" i="6" s="1"/>
  <c r="F25" i="6"/>
  <c r="I25" i="6" s="1"/>
  <c r="F26" i="6"/>
  <c r="I26" i="6" s="1"/>
  <c r="F27" i="6"/>
  <c r="I27" i="6" s="1"/>
  <c r="F28" i="6"/>
  <c r="I28" i="6" s="1"/>
  <c r="D29" i="6"/>
  <c r="G29" i="6"/>
  <c r="H29" i="6"/>
  <c r="F30" i="6"/>
  <c r="I30" i="6" s="1"/>
  <c r="F31" i="6"/>
  <c r="I31" i="6" s="1"/>
  <c r="F32" i="6"/>
  <c r="I32" i="6"/>
  <c r="F33" i="6"/>
  <c r="I33" i="6" s="1"/>
  <c r="F34" i="6"/>
  <c r="I34" i="6" s="1"/>
  <c r="F35" i="6"/>
  <c r="I35" i="6" s="1"/>
  <c r="F36" i="6"/>
  <c r="I36" i="6"/>
  <c r="F37" i="6"/>
  <c r="I37" i="6" s="1"/>
  <c r="F38" i="6"/>
  <c r="I38" i="6" s="1"/>
  <c r="D39" i="6"/>
  <c r="E39" i="6"/>
  <c r="G39" i="6"/>
  <c r="H39" i="6"/>
  <c r="F40" i="6"/>
  <c r="I40" i="6" s="1"/>
  <c r="I39" i="6" s="1"/>
  <c r="F41" i="6"/>
  <c r="I41" i="6" s="1"/>
  <c r="F42" i="6"/>
  <c r="I42" i="6" s="1"/>
  <c r="F43" i="6"/>
  <c r="I43" i="6"/>
  <c r="F44" i="6"/>
  <c r="I44" i="6" s="1"/>
  <c r="F45" i="6"/>
  <c r="I45" i="6" s="1"/>
  <c r="F46" i="6"/>
  <c r="I46" i="6" s="1"/>
  <c r="F47" i="6"/>
  <c r="I47" i="6"/>
  <c r="F48" i="6"/>
  <c r="I48" i="6" s="1"/>
  <c r="D49" i="6"/>
  <c r="E49" i="6"/>
  <c r="G49" i="6"/>
  <c r="H49" i="6"/>
  <c r="F50" i="6"/>
  <c r="I50" i="6"/>
  <c r="F51" i="6"/>
  <c r="I51" i="6" s="1"/>
  <c r="F52" i="6"/>
  <c r="I52" i="6" s="1"/>
  <c r="F53" i="6"/>
  <c r="I53" i="6" s="1"/>
  <c r="F54" i="6"/>
  <c r="I54" i="6"/>
  <c r="F55" i="6"/>
  <c r="I55" i="6" s="1"/>
  <c r="F56" i="6"/>
  <c r="I56" i="6" s="1"/>
  <c r="F57" i="6"/>
  <c r="I57" i="6" s="1"/>
  <c r="F58" i="6"/>
  <c r="I58" i="6"/>
  <c r="D59" i="6"/>
  <c r="E59" i="6"/>
  <c r="G59" i="6"/>
  <c r="H59" i="6"/>
  <c r="F60" i="6"/>
  <c r="F59" i="6" s="1"/>
  <c r="I59" i="6" s="1"/>
  <c r="F61" i="6"/>
  <c r="I61" i="6"/>
  <c r="F62" i="6"/>
  <c r="I62" i="6" s="1"/>
  <c r="D63" i="6"/>
  <c r="E63" i="6"/>
  <c r="G63" i="6"/>
  <c r="H63" i="6"/>
  <c r="F64" i="6"/>
  <c r="I64" i="6"/>
  <c r="F65" i="6"/>
  <c r="I65" i="6" s="1"/>
  <c r="F66" i="6"/>
  <c r="I66" i="6" s="1"/>
  <c r="F67" i="6"/>
  <c r="I67" i="6" s="1"/>
  <c r="F68" i="6"/>
  <c r="I68" i="6"/>
  <c r="F69" i="6"/>
  <c r="I69" i="6" s="1"/>
  <c r="F70" i="6"/>
  <c r="I70" i="6" s="1"/>
  <c r="F71" i="6"/>
  <c r="I71" i="6" s="1"/>
  <c r="D72" i="6"/>
  <c r="E72" i="6"/>
  <c r="G72" i="6"/>
  <c r="H72" i="6"/>
  <c r="F73" i="6"/>
  <c r="I73" i="6" s="1"/>
  <c r="F74" i="6"/>
  <c r="I74" i="6" s="1"/>
  <c r="F75" i="6"/>
  <c r="I75" i="6" s="1"/>
  <c r="D76" i="6"/>
  <c r="E76" i="6"/>
  <c r="G76" i="6"/>
  <c r="H76" i="6"/>
  <c r="F77" i="6"/>
  <c r="F76" i="6" s="1"/>
  <c r="I76" i="6" s="1"/>
  <c r="F78" i="6"/>
  <c r="I78" i="6" s="1"/>
  <c r="F79" i="6"/>
  <c r="I79" i="6" s="1"/>
  <c r="F80" i="6"/>
  <c r="I80" i="6" s="1"/>
  <c r="F81" i="6"/>
  <c r="I81" i="6" s="1"/>
  <c r="F82" i="6"/>
  <c r="I82" i="6" s="1"/>
  <c r="F83" i="6"/>
  <c r="I83" i="6" s="1"/>
  <c r="D86" i="6"/>
  <c r="E86" i="6"/>
  <c r="G86" i="6"/>
  <c r="H86" i="6"/>
  <c r="F87" i="6"/>
  <c r="I87" i="6" s="1"/>
  <c r="F88" i="6"/>
  <c r="I88" i="6" s="1"/>
  <c r="F89" i="6"/>
  <c r="I89" i="6" s="1"/>
  <c r="F90" i="6"/>
  <c r="I90" i="6" s="1"/>
  <c r="F91" i="6"/>
  <c r="I91" i="6" s="1"/>
  <c r="F92" i="6"/>
  <c r="I92" i="6" s="1"/>
  <c r="F93" i="6"/>
  <c r="I93" i="6" s="1"/>
  <c r="D94" i="6"/>
  <c r="E94" i="6"/>
  <c r="G94" i="6"/>
  <c r="H94" i="6"/>
  <c r="F95" i="6"/>
  <c r="I95" i="6" s="1"/>
  <c r="F96" i="6"/>
  <c r="I96" i="6" s="1"/>
  <c r="F97" i="6"/>
  <c r="I97" i="6" s="1"/>
  <c r="F98" i="6"/>
  <c r="I98" i="6" s="1"/>
  <c r="F99" i="6"/>
  <c r="I99" i="6" s="1"/>
  <c r="F100" i="6"/>
  <c r="I100" i="6" s="1"/>
  <c r="F101" i="6"/>
  <c r="I101" i="6" s="1"/>
  <c r="F102" i="6"/>
  <c r="I102" i="6" s="1"/>
  <c r="F103" i="6"/>
  <c r="I103" i="6" s="1"/>
  <c r="D104" i="6"/>
  <c r="E104" i="6"/>
  <c r="G104" i="6"/>
  <c r="H104" i="6"/>
  <c r="F105" i="6"/>
  <c r="I105" i="6" s="1"/>
  <c r="F106" i="6"/>
  <c r="I106" i="6" s="1"/>
  <c r="F107" i="6"/>
  <c r="I107" i="6" s="1"/>
  <c r="F108" i="6"/>
  <c r="I108" i="6" s="1"/>
  <c r="F109" i="6"/>
  <c r="I109" i="6" s="1"/>
  <c r="F110" i="6"/>
  <c r="I110" i="6" s="1"/>
  <c r="F111" i="6"/>
  <c r="I111" i="6" s="1"/>
  <c r="F112" i="6"/>
  <c r="I112" i="6" s="1"/>
  <c r="F113" i="6"/>
  <c r="I113" i="6" s="1"/>
  <c r="D114" i="6"/>
  <c r="E114" i="6"/>
  <c r="G114" i="6"/>
  <c r="H114" i="6"/>
  <c r="F115" i="6"/>
  <c r="F114" i="6" s="1"/>
  <c r="I114" i="6" s="1"/>
  <c r="F116" i="6"/>
  <c r="I116" i="6" s="1"/>
  <c r="F117" i="6"/>
  <c r="I117" i="6" s="1"/>
  <c r="F118" i="6"/>
  <c r="I118" i="6" s="1"/>
  <c r="F119" i="6"/>
  <c r="I119" i="6" s="1"/>
  <c r="F120" i="6"/>
  <c r="I120" i="6" s="1"/>
  <c r="F121" i="6"/>
  <c r="I121" i="6" s="1"/>
  <c r="F122" i="6"/>
  <c r="I122" i="6" s="1"/>
  <c r="F123" i="6"/>
  <c r="I123" i="6" s="1"/>
  <c r="D124" i="6"/>
  <c r="E124" i="6"/>
  <c r="G124" i="6"/>
  <c r="H124" i="6"/>
  <c r="F125" i="6"/>
  <c r="I125" i="6" s="1"/>
  <c r="F126" i="6"/>
  <c r="I126" i="6" s="1"/>
  <c r="F127" i="6"/>
  <c r="I127" i="6" s="1"/>
  <c r="F128" i="6"/>
  <c r="I128" i="6" s="1"/>
  <c r="F129" i="6"/>
  <c r="I129" i="6" s="1"/>
  <c r="F130" i="6"/>
  <c r="I130" i="6" s="1"/>
  <c r="F131" i="6"/>
  <c r="I131" i="6" s="1"/>
  <c r="F132" i="6"/>
  <c r="I132" i="6" s="1"/>
  <c r="F133" i="6"/>
  <c r="I133" i="6" s="1"/>
  <c r="D134" i="6"/>
  <c r="E134" i="6"/>
  <c r="G134" i="6"/>
  <c r="H134" i="6"/>
  <c r="F135" i="6"/>
  <c r="I135" i="6" s="1"/>
  <c r="F136" i="6"/>
  <c r="I136" i="6" s="1"/>
  <c r="F137" i="6"/>
  <c r="I137" i="6" s="1"/>
  <c r="D138" i="6"/>
  <c r="E138" i="6"/>
  <c r="G138" i="6"/>
  <c r="H138" i="6"/>
  <c r="F139" i="6"/>
  <c r="I139" i="6" s="1"/>
  <c r="F140" i="6"/>
  <c r="I140" i="6" s="1"/>
  <c r="F141" i="6"/>
  <c r="I141" i="6" s="1"/>
  <c r="F142" i="6"/>
  <c r="I142" i="6" s="1"/>
  <c r="F143" i="6"/>
  <c r="I143" i="6" s="1"/>
  <c r="F144" i="6"/>
  <c r="I144" i="6" s="1"/>
  <c r="F145" i="6"/>
  <c r="I145" i="6" s="1"/>
  <c r="F146" i="6"/>
  <c r="I146" i="6" s="1"/>
  <c r="D147" i="6"/>
  <c r="E147" i="6"/>
  <c r="G147" i="6"/>
  <c r="H147" i="6"/>
  <c r="H85" i="6" s="1"/>
  <c r="F148" i="6"/>
  <c r="I148" i="6" s="1"/>
  <c r="F149" i="6"/>
  <c r="I149" i="6" s="1"/>
  <c r="F150" i="6"/>
  <c r="I150" i="6" s="1"/>
  <c r="D151" i="6"/>
  <c r="E151" i="6"/>
  <c r="G151" i="6"/>
  <c r="H151" i="6"/>
  <c r="F152" i="6"/>
  <c r="I152" i="6" s="1"/>
  <c r="F153" i="6"/>
  <c r="I153" i="6" s="1"/>
  <c r="F154" i="6"/>
  <c r="I154" i="6" s="1"/>
  <c r="F155" i="6"/>
  <c r="I155" i="6" s="1"/>
  <c r="F156" i="6"/>
  <c r="I156" i="6" s="1"/>
  <c r="F157" i="6"/>
  <c r="I157" i="6" s="1"/>
  <c r="F158" i="6"/>
  <c r="I158" i="6" s="1"/>
  <c r="C9" i="3"/>
  <c r="C21" i="3" s="1"/>
  <c r="D9" i="3"/>
  <c r="E9" i="3"/>
  <c r="F9" i="3"/>
  <c r="G9" i="3"/>
  <c r="H9" i="3"/>
  <c r="I9" i="3"/>
  <c r="J9" i="3"/>
  <c r="K9" i="3"/>
  <c r="K21" i="3" s="1"/>
  <c r="L10" i="3"/>
  <c r="L11" i="3"/>
  <c r="L12" i="3"/>
  <c r="L13" i="3"/>
  <c r="L14" i="3"/>
  <c r="C15" i="3"/>
  <c r="D15" i="3"/>
  <c r="E15" i="3"/>
  <c r="F15" i="3"/>
  <c r="G15" i="3"/>
  <c r="H15" i="3"/>
  <c r="I15" i="3"/>
  <c r="I21" i="3" s="1"/>
  <c r="J15" i="3"/>
  <c r="K15" i="3"/>
  <c r="L16" i="3"/>
  <c r="L17" i="3"/>
  <c r="L18" i="3"/>
  <c r="L19" i="3"/>
  <c r="L20" i="3"/>
  <c r="F21" i="3"/>
  <c r="J21" i="3"/>
  <c r="I8" i="2"/>
  <c r="C9" i="2"/>
  <c r="D9" i="2"/>
  <c r="E9" i="2"/>
  <c r="F9" i="2"/>
  <c r="F8" i="2" s="1"/>
  <c r="F19" i="2" s="1"/>
  <c r="G9" i="2"/>
  <c r="H9" i="2"/>
  <c r="I9" i="2"/>
  <c r="C13" i="2"/>
  <c r="D13" i="2"/>
  <c r="E13" i="2"/>
  <c r="E8" i="2" s="1"/>
  <c r="E19" i="2" s="1"/>
  <c r="F13" i="2"/>
  <c r="G13" i="2"/>
  <c r="H13" i="2"/>
  <c r="I13" i="2"/>
  <c r="I19" i="2"/>
  <c r="C21" i="2"/>
  <c r="D21" i="2"/>
  <c r="E21" i="2"/>
  <c r="F21" i="2"/>
  <c r="H21" i="2"/>
  <c r="I21" i="2"/>
  <c r="G22" i="2"/>
  <c r="G23" i="2"/>
  <c r="G24" i="2"/>
  <c r="C26" i="2"/>
  <c r="D26" i="2"/>
  <c r="E26" i="2"/>
  <c r="F26" i="2"/>
  <c r="H26" i="2"/>
  <c r="I26" i="2"/>
  <c r="G27" i="2"/>
  <c r="G28" i="2"/>
  <c r="G29" i="2"/>
  <c r="C36" i="2"/>
  <c r="D36" i="2"/>
  <c r="E36" i="2"/>
  <c r="F36" i="2"/>
  <c r="G36" i="2"/>
  <c r="C38" i="1"/>
  <c r="G75" i="1"/>
  <c r="F75" i="1"/>
  <c r="G68" i="1"/>
  <c r="F68" i="1"/>
  <c r="G63" i="1"/>
  <c r="F63" i="1"/>
  <c r="F79" i="1" s="1"/>
  <c r="G57" i="1"/>
  <c r="F57" i="1"/>
  <c r="G42" i="1"/>
  <c r="F42" i="1"/>
  <c r="G38" i="1"/>
  <c r="F38" i="1"/>
  <c r="G31" i="1"/>
  <c r="F31" i="1"/>
  <c r="G27" i="1"/>
  <c r="F27" i="1"/>
  <c r="G23" i="1"/>
  <c r="F23" i="1"/>
  <c r="F47" i="1" s="1"/>
  <c r="F59" i="1" s="1"/>
  <c r="F81" i="1" s="1"/>
  <c r="G19" i="1"/>
  <c r="F19" i="1"/>
  <c r="G9" i="1"/>
  <c r="F9" i="1"/>
  <c r="D60" i="1"/>
  <c r="C60" i="1"/>
  <c r="D41" i="1"/>
  <c r="C41" i="1"/>
  <c r="D38" i="1"/>
  <c r="D31" i="1"/>
  <c r="C31" i="1"/>
  <c r="D25" i="1"/>
  <c r="C17" i="1"/>
  <c r="C47" i="1" s="1"/>
  <c r="C62" i="1" s="1"/>
  <c r="D17" i="1"/>
  <c r="D9" i="1"/>
  <c r="D47" i="1" s="1"/>
  <c r="D62" i="1" s="1"/>
  <c r="C9" i="1"/>
  <c r="G79" i="1"/>
  <c r="G47" i="1"/>
  <c r="G59" i="1" s="1"/>
  <c r="G81" i="1" s="1"/>
  <c r="I29" i="6" l="1"/>
  <c r="I11" i="6"/>
  <c r="G85" i="6"/>
  <c r="F19" i="6"/>
  <c r="H9" i="7"/>
  <c r="C11" i="8"/>
  <c r="G26" i="2"/>
  <c r="D8" i="2"/>
  <c r="D19" i="2" s="1"/>
  <c r="C8" i="2"/>
  <c r="D21" i="3"/>
  <c r="E85" i="6"/>
  <c r="E9" i="7"/>
  <c r="D49" i="8"/>
  <c r="D48" i="8" s="1"/>
  <c r="G48" i="8" s="1"/>
  <c r="B11" i="8"/>
  <c r="D12" i="8"/>
  <c r="C21" i="9"/>
  <c r="C32" i="9" s="1"/>
  <c r="H19" i="7"/>
  <c r="G21" i="2"/>
  <c r="L15" i="3"/>
  <c r="H10" i="6"/>
  <c r="H160" i="6" s="1"/>
  <c r="F29" i="7"/>
  <c r="D68" i="8"/>
  <c r="G68" i="8" s="1"/>
  <c r="D31" i="8"/>
  <c r="G31" i="8" s="1"/>
  <c r="E11" i="8"/>
  <c r="E28" i="9"/>
  <c r="H28" i="9" s="1"/>
  <c r="H16" i="9"/>
  <c r="F138" i="6"/>
  <c r="I138" i="6" s="1"/>
  <c r="F72" i="6"/>
  <c r="I72" i="6" s="1"/>
  <c r="F11" i="6"/>
  <c r="F151" i="6"/>
  <c r="I151" i="6" s="1"/>
  <c r="F134" i="6"/>
  <c r="I134" i="6" s="1"/>
  <c r="F94" i="6"/>
  <c r="I94" i="6" s="1"/>
  <c r="F39" i="6"/>
  <c r="G10" i="6"/>
  <c r="D29" i="7"/>
  <c r="C48" i="8"/>
  <c r="H25" i="9"/>
  <c r="H13" i="9"/>
  <c r="H8" i="2"/>
  <c r="H19" i="2" s="1"/>
  <c r="G8" i="2"/>
  <c r="G19" i="2" s="1"/>
  <c r="H21" i="3"/>
  <c r="I49" i="6"/>
  <c r="E10" i="6"/>
  <c r="E160" i="6" s="1"/>
  <c r="D79" i="8"/>
  <c r="G79" i="8" s="1"/>
  <c r="D59" i="8"/>
  <c r="G59" i="8" s="1"/>
  <c r="B48" i="8"/>
  <c r="D42" i="8"/>
  <c r="G42" i="8" s="1"/>
  <c r="D22" i="8"/>
  <c r="G22" i="8" s="1"/>
  <c r="E21" i="3"/>
  <c r="D85" i="6"/>
  <c r="F124" i="6"/>
  <c r="I124" i="6" s="1"/>
  <c r="F29" i="6"/>
  <c r="F10" i="6" s="1"/>
  <c r="L9" i="3"/>
  <c r="L21" i="3" s="1"/>
  <c r="G21" i="3"/>
  <c r="F147" i="6"/>
  <c r="I147" i="6" s="1"/>
  <c r="F104" i="6"/>
  <c r="I104" i="6" s="1"/>
  <c r="F86" i="6"/>
  <c r="F63" i="6"/>
  <c r="I63" i="6" s="1"/>
  <c r="F49" i="6"/>
  <c r="F11" i="8"/>
  <c r="G21" i="9"/>
  <c r="G32" i="9" s="1"/>
  <c r="I115" i="6"/>
  <c r="I77" i="6"/>
  <c r="I60" i="6"/>
  <c r="I20" i="6"/>
  <c r="I19" i="6" s="1"/>
  <c r="I10" i="6" s="1"/>
  <c r="E48" i="8"/>
  <c r="F9" i="9"/>
  <c r="F32" i="9" s="1"/>
  <c r="D32" i="9"/>
  <c r="E21" i="9"/>
  <c r="H21" i="9" s="1"/>
  <c r="E9" i="9"/>
  <c r="F85" i="8"/>
  <c r="E85" i="8"/>
  <c r="C85" i="8"/>
  <c r="G49" i="8"/>
  <c r="B85" i="8"/>
  <c r="D11" i="8"/>
  <c r="G12" i="8"/>
  <c r="G11" i="8" s="1"/>
  <c r="H29" i="7"/>
  <c r="E19" i="7"/>
  <c r="G160" i="6"/>
  <c r="I86" i="6"/>
  <c r="D160" i="6"/>
  <c r="E29" i="7" l="1"/>
  <c r="I85" i="6"/>
  <c r="G85" i="8"/>
  <c r="F85" i="6"/>
  <c r="F160" i="6" s="1"/>
  <c r="H9" i="9"/>
  <c r="H32" i="9" s="1"/>
  <c r="E32" i="9"/>
  <c r="D85" i="8"/>
  <c r="I160" i="6"/>
</calcChain>
</file>

<file path=xl/sharedStrings.xml><?xml version="1.0" encoding="utf-8"?>
<sst xmlns="http://schemas.openxmlformats.org/spreadsheetml/2006/main" count="1102" uniqueCount="555">
  <si>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</si>
  <si>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</si>
  <si>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</si>
  <si>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</si>
  <si>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</si>
  <si>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</si>
  <si>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</si>
  <si>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</si>
  <si>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</si>
  <si>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</si>
  <si>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</si>
  <si>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</si>
  <si>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</si>
  <si>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</si>
  <si>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</si>
  <si>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</si>
  <si>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</si>
  <si>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</si>
  <si>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</si>
  <si>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</si>
  <si>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</si>
  <si>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</si>
  <si>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</si>
  <si>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</si>
  <si>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</si>
  <si>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</si>
  <si>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</si>
  <si>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</si>
  <si>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</si>
  <si>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</si>
  <si>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</si>
  <si>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</si>
  <si>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</si>
  <si>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</si>
  <si>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</si>
  <si>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</si>
  <si>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</si>
  <si>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</si>
  <si>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</si>
  <si>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</si>
  <si>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</si>
  <si>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</si>
  <si>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</si>
  <si>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</si>
  <si>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</si>
  <si>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</si>
  <si>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</si>
  <si>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</si>
  <si>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</si>
  <si>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</si>
  <si>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</si>
  <si>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</si>
  <si>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</si>
  <si>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</si>
  <si>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</si>
  <si>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</si>
  <si>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</si>
  <si>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</si>
  <si>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</si>
  <si>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</si>
  <si>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</si>
  <si>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</si>
  <si>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</si>
  <si>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</si>
  <si>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</si>
  <si>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</si>
  <si>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</si>
  <si>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</si>
  <si>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</si>
  <si>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</si>
  <si>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</si>
  <si>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</si>
  <si>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</si>
  <si>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</si>
  <si>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</si>
  <si>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</si>
  <si>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</si>
  <si>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</si>
  <si>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</si>
  <si>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</si>
  <si>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</si>
  <si>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</si>
  <si>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</si>
  <si>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</si>
  <si>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</si>
  <si>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</si>
  <si>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</si>
  <si>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</si>
  <si>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</si>
  <si>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</si>
  <si>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</si>
  <si>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</si>
  <si>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</si>
  <si>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</si>
  <si>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</si>
  <si>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</si>
  <si>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</si>
  <si>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</si>
  <si>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</si>
  <si>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</si>
  <si>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</si>
  <si>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</si>
  <si>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</si>
  <si>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</si>
  <si>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</si>
  <si>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</si>
  <si>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</si>
  <si>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</si>
  <si>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</si>
  <si>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</si>
  <si>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</si>
  <si>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</si>
  <si>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</si>
  <si>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</si>
  <si>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</si>
  <si>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</si>
  <si>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</si>
  <si>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</si>
  <si>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</si>
  <si>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</si>
  <si>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Tlaxcalteca de la Infraestructura Fisica Educativa (a)</t>
  </si>
  <si>
    <t>Al 31 de diciembre de 2020 y al 31 de Marzo de 2021 (b)</t>
  </si>
  <si>
    <t>2021 (d)</t>
  </si>
  <si>
    <t>31 de diciembre de 2020 (e)</t>
  </si>
  <si>
    <t>C. Crédito XX</t>
  </si>
  <si>
    <t>B. Crédito 2</t>
  </si>
  <si>
    <t>A. Crédito 1</t>
  </si>
  <si>
    <t>6. Obligaciones a Corto Plazo (Informativo)</t>
  </si>
  <si>
    <t>(p)</t>
  </si>
  <si>
    <t>(n)</t>
  </si>
  <si>
    <t>Tasa Efectiva</t>
  </si>
  <si>
    <t>Comisiones y Costos Relacionados (o)</t>
  </si>
  <si>
    <t>Tasa de Interés</t>
  </si>
  <si>
    <t>Plazo Pactado                (m)</t>
  </si>
  <si>
    <t>Monto Contratado (l)</t>
  </si>
  <si>
    <t>Obligaciones a Corto Plazo (k)</t>
  </si>
  <si>
    <t>2. Se refiere al valor del Bono Cupón Cero que respalda el pago de los créditos asociados al mismo (Activo).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</si>
  <si>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</si>
  <si>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C. Instrumento Bono Cupón Cero XX</t>
  </si>
  <si>
    <t>B. Instrumento Bono Cupón Cero 2</t>
  </si>
  <si>
    <t>A. Instrumento Bono Cupón Cero 1</t>
  </si>
  <si>
    <t>5. Valor de Instrumentos Bono Cupón Cero 2 (Informativo)</t>
  </si>
  <si>
    <t>C. Deuda Contingente XX</t>
  </si>
  <si>
    <t>B. Deuda Contingente 2</t>
  </si>
  <si>
    <t>A. Deuda Contingente 1</t>
  </si>
  <si>
    <t>4. Deuda Contingente 1 (informativo)</t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</si>
  <si>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</si>
  <si>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</si>
  <si>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</si>
  <si>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</si>
  <si>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</si>
  <si>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</si>
  <si>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</si>
  <si>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</si>
  <si>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</si>
  <si>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</si>
  <si>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</si>
  <si>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(j)</t>
  </si>
  <si>
    <t>(i)</t>
  </si>
  <si>
    <t>h=d+e-f+g</t>
  </si>
  <si>
    <t>(g)</t>
  </si>
  <si>
    <t>(f)</t>
  </si>
  <si>
    <t>(e)</t>
  </si>
  <si>
    <t>(d)</t>
  </si>
  <si>
    <t>(c)</t>
  </si>
  <si>
    <t>Pago de Comisiones y demás costos asociados durante el Periodo</t>
  </si>
  <si>
    <t>Pago de Intereses del Periodo</t>
  </si>
  <si>
    <t>Saldo Final del Periodo (h)</t>
  </si>
  <si>
    <t>Revaluaciones, Reclasificaciones y Otros Ajustes</t>
  </si>
  <si>
    <t>Amortizaciones del Periodo</t>
  </si>
  <si>
    <t>Disposiciones del Periodo</t>
  </si>
  <si>
    <t>Saldo al 31 de diciembre de 2020 (d)</t>
  </si>
  <si>
    <t>Denominación de la Deuda Pública y Otros Pasivos</t>
  </si>
  <si>
    <t>Del 1 de Enero al 31 de Marzo de 2021 (b)</t>
  </si>
  <si>
    <t>Informe Analítico de la Deuda Pública y Otros Pasivos - LDF</t>
  </si>
  <si>
    <t>C. Total de Obligaciones Diferentes de Financiamiento (C=A+B)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</si>
  <si>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</si>
  <si>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</si>
  <si>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</si>
  <si>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</si>
  <si>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</si>
  <si>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</si>
  <si>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</si>
  <si>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</si>
  <si>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</si>
  <si>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</si>
  <si>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(m = g – l)</t>
  </si>
  <si>
    <t>(l)</t>
  </si>
  <si>
    <t>(k)</t>
  </si>
  <si>
    <t>(h)</t>
  </si>
  <si>
    <t>Saldo pendiente por pagar de la inversión al XX de XXXX de 20XN</t>
  </si>
  <si>
    <t>Monto pagado de la inversión actualizado al XX de XXXX de 20XN</t>
  </si>
  <si>
    <t>Monto pagado de la inversión al XX de XXXX de 20XN</t>
  </si>
  <si>
    <t>Monto promedio mensual del pago de la contraprestación correspondiente al pago de inversión</t>
  </si>
  <si>
    <t>Monto promedio mensual del pago de la contraprestación</t>
  </si>
  <si>
    <t>Plazo pactado</t>
  </si>
  <si>
    <t>Monto de la inversión pactado</t>
  </si>
  <si>
    <t>Fecha de vencimiento</t>
  </si>
  <si>
    <t>Fecha de inicio de operación del proyecto</t>
  </si>
  <si>
    <t>Fecha del Contrato</t>
  </si>
  <si>
    <t>Denominación de las Obligaciones Diferentes de Financiamiento</t>
  </si>
  <si>
    <t>Informe Analítico de Obligaciones Diferentes de Financiamientos – LDF</t>
  </si>
  <si>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</si>
  <si>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</si>
  <si>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</si>
  <si>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</si>
  <si>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</si>
  <si>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</si>
  <si>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</si>
  <si>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</si>
  <si>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Pagado</t>
  </si>
  <si>
    <t>Recaudado/</t>
  </si>
  <si>
    <t>Devengado</t>
  </si>
  <si>
    <t>Estimado/ Aprobado</t>
  </si>
  <si>
    <t>Concepto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</si>
  <si>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</si>
  <si>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</si>
  <si>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</si>
  <si>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</si>
  <si>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</si>
  <si>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</si>
  <si>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</si>
  <si>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</si>
  <si>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Aprobado</t>
  </si>
  <si>
    <t>Estimado/</t>
  </si>
  <si>
    <t>A3. Financiamiento Neto (A3 = F – G )</t>
  </si>
  <si>
    <t>G. Amortización de la Deuda (G = G1 + G2)</t>
  </si>
  <si>
    <t>F. Financiamiento (F = F1 + F2)</t>
  </si>
  <si>
    <t>IV. Balance Primario (IV = III -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</si>
  <si>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</si>
  <si>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</si>
  <si>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</si>
  <si>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III. Balance Presupuestario sin Financiamiento Neto y sin Remanentes del Ejercicio Anterior (III= II - C)</t>
  </si>
  <si>
    <t>II. Balance Presupuestario sin Financiamiento Neto (II = I - A3)</t>
  </si>
  <si>
    <t>I. Balance Presupuestario (I = A – B + C)</t>
  </si>
  <si>
    <t>C. Remanentes del Ejercicio Anterior ( C = C1 + C2 )</t>
  </si>
  <si>
    <t xml:space="preserve">B2. Gasto Etiquetado (sin incluir Amortización de la Deuda Pública) 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</si>
  <si>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</si>
  <si>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A3. Financiamiento Neto</t>
  </si>
  <si>
    <t>A1. Ingresos de Libre Disposición</t>
  </si>
  <si>
    <t>A. Ingresos Totales (A = A1+A2+A3)</t>
  </si>
  <si>
    <t xml:space="preserve">Pagado </t>
  </si>
  <si>
    <t>Aprobado (d)</t>
  </si>
  <si>
    <t>Balance Presupuestario - LDF</t>
  </si>
  <si>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</si>
  <si>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</si>
  <si>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</si>
  <si>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</si>
  <si>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</si>
  <si>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</si>
  <si>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</si>
  <si>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</si>
  <si>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</si>
  <si>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 Transferencias, Asignaciones, Subsidios y Subvenciones,
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</si>
  <si>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</si>
  <si>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</si>
  <si>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</si>
  <si>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</si>
  <si>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</si>
  <si>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</si>
  <si>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</si>
  <si>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</si>
  <si>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</si>
  <si>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</si>
  <si>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</si>
  <si>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</si>
  <si>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</si>
  <si>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</si>
  <si>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</si>
  <si>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</si>
  <si>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</si>
  <si>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</si>
  <si>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</si>
  <si>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I. Total de Ingresos de Libre Disposición  (I=A+B+C+D+E+F+G+H+I+J+K+L)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</si>
  <si>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</si>
  <si>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</si>
  <si>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</si>
  <si>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</si>
  <si>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</si>
  <si>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 y Asignaciones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</si>
  <si>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</si>
  <si>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</si>
  <si>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</si>
  <si>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</si>
  <si>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</si>
  <si>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</si>
  <si>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</si>
  <si>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</si>
  <si>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</si>
  <si>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</si>
  <si>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</si>
  <si>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</si>
  <si>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</si>
  <si>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</si>
  <si>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</si>
  <si>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</si>
  <si>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</si>
  <si>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H. Participaciones   (H=h1+h2+h3+h4+h5+h6+h7+h8+h9+h10+h11)</t>
  </si>
  <si>
    <t>G. Ingresos por Ventas de Bienes y Prestación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</si>
  <si>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</si>
  <si>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</si>
  <si>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</si>
  <si>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</si>
  <si>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</si>
  <si>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</si>
  <si>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</si>
  <si>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Recaudado</t>
  </si>
  <si>
    <t>Modificado</t>
  </si>
  <si>
    <t>Ampliaciones/ (Reducciones)</t>
  </si>
  <si>
    <t>Estimado (d)</t>
  </si>
  <si>
    <t>Diferencia (e)</t>
  </si>
  <si>
    <t>Ingreso</t>
  </si>
  <si>
    <t>Estado Analítico de Ingresos Detallado - LDF</t>
  </si>
  <si>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</si>
  <si>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</si>
  <si>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</si>
  <si>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</si>
  <si>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</si>
  <si>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</si>
  <si>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</si>
  <si>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</si>
  <si>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</si>
  <si>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</si>
  <si>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</si>
  <si>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</si>
  <si>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</si>
  <si>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</si>
  <si>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</si>
  <si>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>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</si>
  <si>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</si>
  <si>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</si>
  <si>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</si>
  <si>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</si>
  <si>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</si>
  <si>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</si>
  <si>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</si>
  <si>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</si>
  <si>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</si>
  <si>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</si>
  <si>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</si>
  <si>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</si>
  <si>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</si>
  <si>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</si>
  <si>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</si>
  <si>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</si>
  <si>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</si>
  <si>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</si>
  <si>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</si>
  <si>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</si>
  <si>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</si>
  <si>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</si>
  <si>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</si>
  <si>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</si>
  <si>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</si>
  <si>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</si>
  <si>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</si>
  <si>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</si>
  <si>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</si>
  <si>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</si>
  <si>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</si>
  <si>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</si>
  <si>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</si>
  <si>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</si>
  <si>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</si>
  <si>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</si>
  <si>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</si>
  <si>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</si>
  <si>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</si>
  <si>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</si>
  <si>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</si>
  <si>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</si>
  <si>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</si>
  <si>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</si>
  <si>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</si>
  <si>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</si>
  <si>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</si>
  <si>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</si>
  <si>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</si>
  <si>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</si>
  <si>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</si>
  <si>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</si>
  <si>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</si>
  <si>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</si>
  <si>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</si>
  <si>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</si>
  <si>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</si>
  <si>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</si>
  <si>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</si>
  <si>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>I. Gasto No Etiquetado (I=A+B+C+D+E+F+G+H+I)</t>
  </si>
  <si>
    <t xml:space="preserve">Modificado </t>
  </si>
  <si>
    <t xml:space="preserve">Ampliaciones/ (Reducciones) </t>
  </si>
  <si>
    <t>Subejercicio (e)</t>
  </si>
  <si>
    <t>Egresos</t>
  </si>
  <si>
    <t xml:space="preserve">Clasificación por Objeto del Gasto (Capítulo y Concepto) </t>
  </si>
  <si>
    <t>Estado Analítico del Ejercicio del Presupuesto de Egresos Detallado - LDF</t>
  </si>
  <si>
    <t>UNIDAD TÉCNICA</t>
  </si>
  <si>
    <t>UNIDAD ADMINISTRATIVA</t>
  </si>
  <si>
    <t>UNIDAD GENERAL</t>
  </si>
  <si>
    <t>II. Gasto Etiquetado     (II=A+B+C+D+E+F+G+H)</t>
  </si>
  <si>
    <t>I. Gasto No Etiquetado  (I=A+B+C+D+E+F+G+H)</t>
  </si>
  <si>
    <t>Clasificación Administrativa</t>
  </si>
  <si>
    <t>d4) Adeudos de Ejercicios Fiscales Anteriores</t>
  </si>
  <si>
    <t>d3) Saneamiento del Sistema Financiero</t>
  </si>
  <si>
    <t>d2) Transferencias, Participaciones y Aportaciones Entre Diferentes Niveles y Ordenes de Gobierno</t>
  </si>
  <si>
    <t>d1) Transacciones de la Deuda Publica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</si>
  <si>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</si>
  <si>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</si>
  <si>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</si>
  <si>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</si>
  <si>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</si>
  <si>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</si>
  <si>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</si>
  <si>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>c3) Combustibles y Energía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</si>
  <si>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</si>
  <si>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</si>
  <si>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</si>
  <si>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</si>
  <si>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</si>
  <si>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>b5) Educación</t>
  </si>
  <si>
    <t>b4) Recreación, Cultura y Otras Manifestaciones Sociales</t>
  </si>
  <si>
    <t>b3) Salud</t>
  </si>
  <si>
    <t>b2) Vivienda y Servicios a la Comunidad</t>
  </si>
  <si>
    <t>b1) Protección Ambiental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</si>
  <si>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</si>
  <si>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</si>
  <si>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</si>
  <si>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</si>
  <si>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</si>
  <si>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</si>
  <si>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</si>
  <si>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</si>
  <si>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</si>
  <si>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(A=a1+a2+a3+a4+a5+a6+a7+a8)</t>
  </si>
  <si>
    <t>II. Gasto Etiquetado (II=A+B+C+D)</t>
  </si>
  <si>
    <t>I. Gasto No Etiquetado (I=A+B+C+D)</t>
  </si>
  <si>
    <t>Clasificación Funcional (Finalidad y Función)</t>
  </si>
  <si>
    <t>III. Total del Gasto en Servicios Personales (III = I + II)</t>
  </si>
  <si>
    <t>F. Sentencias laborales definitivas</t>
  </si>
  <si>
    <t>e2) Nombre del Programa o Ley 2</t>
  </si>
  <si>
    <t>e1) Nombre del Programa o Ley 1</t>
  </si>
  <si>
    <t>E. Gastos asociados a la implementación de nuevas leyes federales o reformas a las mismas (E = e1 + e2)</t>
  </si>
  <si>
    <t>D. Seguridad Pública</t>
  </si>
  <si>
    <t>c2) Personal Médico, Paramédico y afín</t>
  </si>
  <si>
    <t>c1) Personal Administrativo</t>
  </si>
  <si>
    <t>C. Servicios de Salud (C=c1+c2)</t>
  </si>
  <si>
    <t>B. Magisterio</t>
  </si>
  <si>
    <t>A. Personal Administrativo y de Servicio Público</t>
  </si>
  <si>
    <t>II. Gasto Etiquetado (II=A+B+C+D+E+F)</t>
  </si>
  <si>
    <t>I. Gasto No Etiquetado (I=A+B+C+D+E+F)</t>
  </si>
  <si>
    <t xml:space="preserve">Devengado </t>
  </si>
  <si>
    <t>Clasificación de Servicios Personales por Categoría</t>
  </si>
  <si>
    <t>Art. 30 frac. I de la LDF</t>
  </si>
  <si>
    <t>pesos</t>
  </si>
  <si>
    <t>Obligaciones a Corto Plazo (nn)</t>
  </si>
  <si>
    <t>b.</t>
  </si>
  <si>
    <t>Límite de Obligaciones a Corto Plazo (mm)</t>
  </si>
  <si>
    <t>a.</t>
  </si>
  <si>
    <t>Obligaciones a Corto Plazo</t>
  </si>
  <si>
    <t>A. INDICADORES CUANTITATIVOS</t>
  </si>
  <si>
    <t>INDICADORES DE DEUDA PÚBLICA</t>
  </si>
  <si>
    <t>Art. 13 frac. VII y 21 de la LDF</t>
  </si>
  <si>
    <t>Página de internet de la Secretaría de Finanzas o Tesorería Municipal</t>
  </si>
  <si>
    <t>Identificación de población objetivo, destino y temporalidad de subsidios (ll)</t>
  </si>
  <si>
    <t>Art. 13 frac. III y 21 de la LDF</t>
  </si>
  <si>
    <t>Análisis de conveniencia y análisis de transferencia de riesgos de los proyectos APPs (kk)</t>
  </si>
  <si>
    <t>Análisis Costo-Beneficio para programas o proyectos de inversión mayores a 10 millones de UDIS (jj)</t>
  </si>
  <si>
    <t>B. INDICADORES CUALITATIVOS</t>
  </si>
  <si>
    <t>Art. Noveno Transitorio de la LDF</t>
  </si>
  <si>
    <t>Monto de Ingresos Excedentes derivados de ILD destinados al fin del artículo noveno transitorio de la LDF (ii)</t>
  </si>
  <si>
    <t>e.</t>
  </si>
  <si>
    <t>Art. 14 y 21 de la LDF</t>
  </si>
  <si>
    <t>Cuenta Pública</t>
  </si>
  <si>
    <t>Monto de Ingresos Excedentes derivados de ILD destinados al fin del A.14, fracción II, b) de la LDF (hh)</t>
  </si>
  <si>
    <t>d.</t>
  </si>
  <si>
    <t>Monto de Ingresos Excedentes derivados de ILD destinados al fin del A.14, fracción II, a) de la LDF (gg)</t>
  </si>
  <si>
    <t>c.</t>
  </si>
  <si>
    <t>Monto de Ingresos Excedentes derivados de ILD destinados al fin del A.14, fracción I de la LDF (ff)</t>
  </si>
  <si>
    <t xml:space="preserve">Cuenta Pública / Formato 5 </t>
  </si>
  <si>
    <t>Monto de Ingresos Excedentes derivados de ILD (ee)</t>
  </si>
  <si>
    <t>Ingresos Excedentes derivados de Ingresos de Libre Disposición</t>
  </si>
  <si>
    <t>INDICADORES DEL EJERCICIO PRESUPUESTARIO</t>
  </si>
  <si>
    <t>Art. 10 y 21 de la LDF</t>
  </si>
  <si>
    <t>Proyecto de Presupuesto</t>
  </si>
  <si>
    <t>Previsiones salariales y económicas para cubrir incrementos salariales, creación de plazas y otros (dd)</t>
  </si>
  <si>
    <t xml:space="preserve">b. </t>
  </si>
  <si>
    <t>Remuneraciones de los servidores públicos (cc)</t>
  </si>
  <si>
    <t xml:space="preserve">a. </t>
  </si>
  <si>
    <t>Servicios Personales</t>
  </si>
  <si>
    <t>Art. 6 y 19 de la LDF</t>
  </si>
  <si>
    <t>Reporte Trim. y Cuenta Pública</t>
  </si>
  <si>
    <t>Informes Trimestrales sobre el avance de las acciones para recuperar el Balance Presupuestario de Recursos Disponibles (bb)</t>
  </si>
  <si>
    <t>Iniciativa de Ley de Ingresos o Proyecto de Presupuesto de Egresos</t>
  </si>
  <si>
    <t>Número de ejercicios fiscales y acciones necesarias para cubrir el Balance Presupuestario de Recursos Disponibles negativo (aa)</t>
  </si>
  <si>
    <t>Fuente de recursos para cubrir el Balance Presupuestario de Recursos Disponibles negativo (z)</t>
  </si>
  <si>
    <t>Razones excepcionales que justifican el Balance Presupuestario de Recursos Disponibles negativo (y)</t>
  </si>
  <si>
    <t>Balance Presupuestario de Recursos Disponibles, en caso de ser negativo</t>
  </si>
  <si>
    <t>Art. 5 y 18 de la LDF</t>
  </si>
  <si>
    <t>Proyecto de Presupuesto de Egresos / Formato 8</t>
  </si>
  <si>
    <t>Estudio actuarial de las pensiones de sus trabajadores (x)</t>
  </si>
  <si>
    <t>Iniciativa de Ley de Ingresos y Proyecto de Presupuesto de Egresos / Formatos 7 c) y d)</t>
  </si>
  <si>
    <t>Resultados de ejercicios fiscales anteriores y el ejercicio fiscal en cuestión (w)</t>
  </si>
  <si>
    <t>Iniciativa de Ley de Ingresos y Proyecto de Presupuesto de Egresos</t>
  </si>
  <si>
    <t>Descripción de riesgos relevantes y propuestas de acción para enfrentarlos (v)</t>
  </si>
  <si>
    <t>Iniciativa de Ley de Ingresos y Proyecto de Presupuesto de Egresos / Formatos 7 a) y b)</t>
  </si>
  <si>
    <t>Proyecciones de ejercicios posteriores (u)</t>
  </si>
  <si>
    <t>Objetivos anuales, estrategias y metas para el ejercicio fiscal (t)</t>
  </si>
  <si>
    <t>Art. 12 y 20 de la LDF</t>
  </si>
  <si>
    <t>Cuenta Pública / Formato 6 a)</t>
  </si>
  <si>
    <t>Ejercido</t>
  </si>
  <si>
    <t>Reporte Trim. Formato 6 a)</t>
  </si>
  <si>
    <t>Proyecto de Presupuesto de Egresos</t>
  </si>
  <si>
    <t>Propuesto</t>
  </si>
  <si>
    <t>Techo de ADEFAS para el ejercicio fiscal (s)</t>
  </si>
  <si>
    <t>Art. 11 y 21 de la LDF</t>
  </si>
  <si>
    <t>Presupuesto de Egresos</t>
  </si>
  <si>
    <t>Asignación en el Presupuesto de Egresos</t>
  </si>
  <si>
    <t xml:space="preserve">Previsiones de gasto para compromisos de pago derivados de APPs (r) </t>
  </si>
  <si>
    <t>Art. 13 fracc. V y 21 de la LDF</t>
  </si>
  <si>
    <t>Reporte Trim. Formato 6 d)</t>
  </si>
  <si>
    <t>Techo para servicios personales (q)</t>
  </si>
  <si>
    <t>Art. 9 de la LDF</t>
  </si>
  <si>
    <t>Autorizaciones de recursos aprobados por el FONDEN</t>
  </si>
  <si>
    <t>Costo promedio de los últimos 5 ejercicios de la reconstrucción de infraestructura dañada por desastres naturales (p)</t>
  </si>
  <si>
    <t>Cuenta Pública / Auxiliar de Cuentas</t>
  </si>
  <si>
    <t>Saldo del fideicomiso para desastres naturales (o)</t>
  </si>
  <si>
    <t>Aportación promedio realizada por la Entidad Federativa durante los 5 ejercicios previos, para infraestructura dañada por desastres naturales (n)</t>
  </si>
  <si>
    <t>a.2 Pagado</t>
  </si>
  <si>
    <t>a.1 Aprobado</t>
  </si>
  <si>
    <t>Asignación al fideicomiso para desastres naturales (m)</t>
  </si>
  <si>
    <t>Recursos destinados a la atención de desastres naturales</t>
  </si>
  <si>
    <t>Art. 6, 19 y 46 de la LDF</t>
  </si>
  <si>
    <t>Cuenta Pública / Formato 4 LDF</t>
  </si>
  <si>
    <t xml:space="preserve">Ley de Ingresos </t>
  </si>
  <si>
    <t xml:space="preserve">Iniciativa de Ley de Ingresos </t>
  </si>
  <si>
    <t>Financiamiento Neto dentro del Techo de Financiamiento Neto (l)</t>
  </si>
  <si>
    <t>Ley de Ingresos y Presupuesto de Egresos</t>
  </si>
  <si>
    <t>Balance Presupuestario de Recursos Disponibles Sostenible (k)</t>
  </si>
  <si>
    <t>Balance Presupuestario Sostenible (j)</t>
  </si>
  <si>
    <t>INDICADORES PRESUPUESTARIOS</t>
  </si>
  <si>
    <t>Unidad (pesos/porcentaje) (g)</t>
  </si>
  <si>
    <t>Monto o valor (f)</t>
  </si>
  <si>
    <t xml:space="preserve">Fecha estimada de cumplimiento (e) </t>
  </si>
  <si>
    <t>Mecanismo de Verificación (d)</t>
  </si>
  <si>
    <t>NO</t>
  </si>
  <si>
    <t>SI</t>
  </si>
  <si>
    <t>Comentarios (i)</t>
  </si>
  <si>
    <t>Fundamento (h)</t>
  </si>
  <si>
    <t>Resultado</t>
  </si>
  <si>
    <t>Implementación</t>
  </si>
  <si>
    <t>Indicadores de Observancia (c)</t>
  </si>
  <si>
    <t>Del 1 de enero al 31 de diciembre de 20XN (b)</t>
  </si>
  <si>
    <t>Guía de Cumplimiento de la Ley de Disciplina Financiera de las Entidades Federativas y Municipios</t>
  </si>
  <si>
    <t>NOMBRE DEL ENTE PÚBLICO (a)</t>
  </si>
  <si>
    <t>“GUÍA DE CUMPLIMIENTO DE LA LEY DE DISCIPLINA FINANCIERA DE LAS ENTIDADES FEDERATIVAS Y LOS MUNICIPIOS”</t>
  </si>
  <si>
    <t>ANEXO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</si>
</sst>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21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b/>
      <vertAlign val="superscript"/>
      <sz val="10"/>
      <color indexed="8"/>
      <name val="Arial Narrow"/>
      <family val="2"/>
    </font>
    <font>
      <i/>
      <sz val="10"/>
      <color theme="1"/>
      <name val="Arial Narrow"/>
      <family val="2"/>
    </font>
    <font>
      <b/>
      <sz val="10"/>
      <color rgb="FF000000"/>
      <name val="Arial Narrow"/>
      <family val="2"/>
    </font>
    <font>
      <b/>
      <sz val="9"/>
      <color theme="1"/>
      <name val="Arial"/>
      <family val="2"/>
    </font>
    <font>
      <sz val="5"/>
      <color theme="1"/>
      <name val="Arial"/>
      <family val="2"/>
    </font>
    <font>
      <i/>
      <sz val="6"/>
      <color theme="1"/>
      <name val="Arial"/>
      <family val="2"/>
    </font>
    <font>
      <b/>
      <sz val="6"/>
      <color theme="1"/>
      <name val="Arial"/>
      <family val="2"/>
    </font>
    <font>
      <sz val="4.5"/>
      <color theme="1"/>
      <name val="Arial"/>
      <family val="2"/>
    </font>
    <font>
      <sz val="1"/>
      <color theme="1"/>
      <name val="Times New Roman"/>
      <family val="1"/>
    </font>
    <font>
      <b/>
      <sz val="9"/>
      <color rgb="FF000000"/>
      <name val="Arial"/>
      <family val="2"/>
    </font>
    <font>
      <b/>
      <sz val="9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rgb="FFF2F2F2"/>
        <bgColor indexed="64"/>
      </patternFill>
    </fill>
    <fill>
      <patternFill patternType="solid">
        <fgColor rgb="FFA6A6A6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 indent="2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left" vertical="center" wrapText="1" indent="2"/>
    </xf>
    <xf numFmtId="0" fontId="2" fillId="0" borderId="3" xfId="0" applyFont="1" applyBorder="1" applyAlignment="1">
      <alignment horizontal="left" vertical="center" wrapText="1" indent="4"/>
    </xf>
    <xf numFmtId="164" fontId="2" fillId="0" borderId="3" xfId="0" applyNumberFormat="1" applyFont="1" applyBorder="1" applyAlignment="1">
      <alignment horizontal="left" vertical="center" wrapText="1" indent="4"/>
    </xf>
    <xf numFmtId="164" fontId="2" fillId="0" borderId="3" xfId="0" applyNumberFormat="1" applyFont="1" applyBorder="1" applyAlignment="1">
      <alignment horizontal="left" vertical="center" indent="4"/>
    </xf>
    <xf numFmtId="164" fontId="4" fillId="0" borderId="4" xfId="0" applyNumberFormat="1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left" vertical="center" wrapText="1" indent="2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left" vertical="center" wrapText="1" indent="2"/>
    </xf>
    <xf numFmtId="164" fontId="2" fillId="0" borderId="2" xfId="0" applyNumberFormat="1" applyFont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/>
    <xf numFmtId="164" fontId="5" fillId="0" borderId="0" xfId="0" applyNumberFormat="1" applyFont="1"/>
    <xf numFmtId="164" fontId="5" fillId="0" borderId="2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justify" vertical="center" wrapText="1"/>
    </xf>
    <xf numFmtId="164" fontId="5" fillId="0" borderId="4" xfId="0" applyNumberFormat="1" applyFont="1" applyBorder="1" applyAlignment="1">
      <alignment horizontal="right" vertical="center" wrapText="1"/>
    </xf>
    <xf numFmtId="164" fontId="5" fillId="0" borderId="3" xfId="0" applyNumberFormat="1" applyFont="1" applyBorder="1" applyAlignment="1">
      <alignment horizontal="justify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164" fontId="6" fillId="0" borderId="3" xfId="0" applyNumberFormat="1" applyFont="1" applyBorder="1" applyAlignment="1">
      <alignment horizontal="left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4" fontId="6" fillId="2" borderId="7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vertical="center"/>
    </xf>
    <xf numFmtId="164" fontId="8" fillId="0" borderId="0" xfId="0" applyNumberFormat="1" applyFont="1" applyAlignment="1">
      <alignment horizontal="right" vertical="center" wrapText="1"/>
    </xf>
    <xf numFmtId="164" fontId="9" fillId="0" borderId="0" xfId="0" applyNumberFormat="1" applyFont="1" applyAlignment="1">
      <alignment vertical="center"/>
    </xf>
    <xf numFmtId="164" fontId="8" fillId="0" borderId="2" xfId="0" applyNumberFormat="1" applyFont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justify" vertical="center" wrapText="1"/>
    </xf>
    <xf numFmtId="164" fontId="6" fillId="0" borderId="3" xfId="0" applyNumberFormat="1" applyFont="1" applyBorder="1" applyAlignment="1">
      <alignment horizontal="justify" vertical="center"/>
    </xf>
    <xf numFmtId="164" fontId="8" fillId="0" borderId="4" xfId="0" applyNumberFormat="1" applyFont="1" applyBorder="1" applyAlignment="1">
      <alignment horizontal="right" vertical="center" wrapText="1"/>
    </xf>
    <xf numFmtId="164" fontId="8" fillId="0" borderId="3" xfId="0" applyNumberFormat="1" applyFont="1" applyBorder="1" applyAlignment="1">
      <alignment horizontal="justify" vertical="center" wrapText="1"/>
    </xf>
    <xf numFmtId="164" fontId="6" fillId="0" borderId="3" xfId="0" applyNumberFormat="1" applyFont="1" applyBorder="1" applyAlignment="1">
      <alignment horizontal="justify" vertical="center" wrapText="1"/>
    </xf>
    <xf numFmtId="164" fontId="5" fillId="2" borderId="4" xfId="0" applyNumberFormat="1" applyFont="1" applyFill="1" applyBorder="1" applyAlignment="1">
      <alignment horizontal="right" vertical="center" wrapText="1"/>
    </xf>
    <xf numFmtId="164" fontId="5" fillId="0" borderId="3" xfId="0" applyNumberFormat="1" applyFont="1" applyBorder="1" applyAlignment="1">
      <alignment horizontal="left" vertical="center" wrapText="1" indent="2"/>
    </xf>
    <xf numFmtId="0" fontId="6" fillId="2" borderId="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 indent="1"/>
    </xf>
    <xf numFmtId="0" fontId="8" fillId="0" borderId="4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164" fontId="3" fillId="0" borderId="3" xfId="0" applyNumberFormat="1" applyFont="1" applyBorder="1" applyAlignment="1">
      <alignment vertical="center"/>
    </xf>
    <xf numFmtId="164" fontId="3" fillId="0" borderId="4" xfId="0" applyNumberFormat="1" applyFont="1" applyBorder="1" applyAlignment="1">
      <alignment vertical="center"/>
    </xf>
    <xf numFmtId="164" fontId="3" fillId="0" borderId="3" xfId="0" applyNumberFormat="1" applyFont="1" applyBorder="1" applyAlignment="1">
      <alignment horizontal="left" vertical="center" wrapText="1" indent="1"/>
    </xf>
    <xf numFmtId="164" fontId="3" fillId="0" borderId="3" xfId="0" applyNumberFormat="1" applyFont="1" applyBorder="1" applyAlignment="1">
      <alignment horizontal="left" vertical="center" indent="1"/>
    </xf>
    <xf numFmtId="164" fontId="2" fillId="0" borderId="4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horizontal="left" vertical="center" indent="1"/>
    </xf>
    <xf numFmtId="164" fontId="2" fillId="3" borderId="4" xfId="0" applyNumberFormat="1" applyFont="1" applyFill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horizontal="left" vertical="center" indent="5"/>
    </xf>
    <xf numFmtId="164" fontId="2" fillId="0" borderId="3" xfId="0" applyNumberFormat="1" applyFont="1" applyBorder="1" applyAlignment="1">
      <alignment horizontal="left" vertical="center" wrapText="1" indent="1"/>
    </xf>
    <xf numFmtId="164" fontId="2" fillId="0" borderId="11" xfId="0" applyNumberFormat="1" applyFont="1" applyBorder="1" applyAlignment="1">
      <alignment vertical="center"/>
    </xf>
    <xf numFmtId="164" fontId="3" fillId="2" borderId="2" xfId="0" applyNumberFormat="1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/>
    </xf>
    <xf numFmtId="164" fontId="2" fillId="0" borderId="0" xfId="0" applyNumberFormat="1" applyFont="1"/>
    <xf numFmtId="164" fontId="2" fillId="0" borderId="3" xfId="0" applyNumberFormat="1" applyFont="1" applyBorder="1" applyAlignment="1">
      <alignment horizontal="justify" vertical="center"/>
    </xf>
    <xf numFmtId="164" fontId="3" fillId="0" borderId="2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4" fontId="3" fillId="0" borderId="4" xfId="0" applyNumberFormat="1" applyFont="1" applyBorder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164" fontId="2" fillId="0" borderId="4" xfId="0" applyNumberFormat="1" applyFont="1" applyBorder="1" applyAlignment="1">
      <alignment vertical="center" wrapText="1"/>
    </xf>
    <xf numFmtId="164" fontId="2" fillId="0" borderId="3" xfId="0" applyNumberFormat="1" applyFont="1" applyBorder="1" applyAlignment="1">
      <alignment vertical="center" wrapText="1"/>
    </xf>
    <xf numFmtId="164" fontId="2" fillId="0" borderId="3" xfId="0" applyNumberFormat="1" applyFont="1" applyBorder="1" applyAlignment="1">
      <alignment horizontal="left" vertical="center" wrapText="1" indent="5"/>
    </xf>
    <xf numFmtId="164" fontId="2" fillId="0" borderId="11" xfId="0" applyNumberFormat="1" applyFont="1" applyBorder="1" applyAlignment="1">
      <alignment vertical="center" wrapText="1"/>
    </xf>
    <xf numFmtId="164" fontId="3" fillId="2" borderId="12" xfId="0" applyNumberFormat="1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164" fontId="2" fillId="2" borderId="4" xfId="0" applyNumberFormat="1" applyFont="1" applyFill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right"/>
    </xf>
    <xf numFmtId="164" fontId="2" fillId="0" borderId="2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justify" vertical="center"/>
    </xf>
    <xf numFmtId="164" fontId="2" fillId="0" borderId="1" xfId="0" applyNumberFormat="1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justify" vertical="center"/>
    </xf>
    <xf numFmtId="164" fontId="2" fillId="0" borderId="3" xfId="0" applyNumberFormat="1" applyFont="1" applyBorder="1" applyAlignment="1">
      <alignment horizontal="left" vertical="center"/>
    </xf>
    <xf numFmtId="164" fontId="2" fillId="0" borderId="15" xfId="0" applyNumberFormat="1" applyFont="1" applyBorder="1" applyAlignment="1">
      <alignment horizontal="right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left" vertical="center" indent="1"/>
    </xf>
    <xf numFmtId="164" fontId="2" fillId="0" borderId="3" xfId="0" applyNumberFormat="1" applyFont="1" applyBorder="1" applyAlignment="1">
      <alignment horizontal="left" vertical="center" wrapText="1" indent="3"/>
    </xf>
    <xf numFmtId="164" fontId="2" fillId="2" borderId="4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164" fontId="3" fillId="0" borderId="17" xfId="0" applyNumberFormat="1" applyFont="1" applyBorder="1" applyAlignment="1">
      <alignment horizontal="right" vertical="center"/>
    </xf>
    <xf numFmtId="164" fontId="2" fillId="0" borderId="3" xfId="0" applyNumberFormat="1" applyFont="1" applyBorder="1" applyAlignment="1">
      <alignment horizontal="left" vertical="center" indent="3"/>
    </xf>
    <xf numFmtId="164" fontId="2" fillId="0" borderId="17" xfId="0" applyNumberFormat="1" applyFont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164" fontId="3" fillId="0" borderId="3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4" xfId="0" applyFont="1" applyBorder="1"/>
    <xf numFmtId="0" fontId="2" fillId="0" borderId="8" xfId="0" applyFont="1" applyBorder="1" applyAlignment="1">
      <alignment horizontal="left" vertical="center" indent="3"/>
    </xf>
    <xf numFmtId="164" fontId="3" fillId="0" borderId="18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164" fontId="2" fillId="0" borderId="16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 indent="1"/>
    </xf>
    <xf numFmtId="164" fontId="2" fillId="0" borderId="3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right" vertical="center" wrapText="1"/>
    </xf>
    <xf numFmtId="164" fontId="2" fillId="0" borderId="2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indent="2"/>
    </xf>
    <xf numFmtId="164" fontId="2" fillId="0" borderId="15" xfId="0" applyNumberFormat="1" applyFont="1" applyBorder="1" applyAlignment="1">
      <alignment vertical="center"/>
    </xf>
    <xf numFmtId="0" fontId="2" fillId="0" borderId="16" xfId="0" applyFont="1" applyBorder="1" applyAlignment="1">
      <alignment horizontal="left" vertical="center" indent="2"/>
    </xf>
    <xf numFmtId="0" fontId="2" fillId="0" borderId="4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2" borderId="25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 indent="2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0" fillId="0" borderId="25" xfId="0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0" borderId="25" xfId="0" applyFont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1" fillId="0" borderId="10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1" fillId="0" borderId="1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left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5" borderId="10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justify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5" fillId="0" borderId="10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17" fillId="0" borderId="1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1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17" fillId="0" borderId="4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vertical="center" wrapText="1"/>
    </xf>
    <xf numFmtId="0" fontId="16" fillId="2" borderId="10" xfId="0" applyFont="1" applyFill="1" applyBorder="1" applyAlignment="1">
      <alignment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5" fillId="0" borderId="10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7" fillId="0" borderId="8" xfId="0" applyFont="1" applyBorder="1" applyAlignment="1">
      <alignment horizontal="justify" vertical="center"/>
    </xf>
    <xf numFmtId="0" fontId="1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right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vertical="center" wrapText="1"/>
    </xf>
    <xf numFmtId="0" fontId="14" fillId="4" borderId="13" xfId="0" applyFont="1" applyFill="1" applyBorder="1" applyAlignment="1">
      <alignment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left" vertical="center" wrapText="1" indent="2"/>
    </xf>
    <xf numFmtId="0" fontId="15" fillId="4" borderId="10" xfId="0" applyFont="1" applyFill="1" applyBorder="1" applyAlignment="1">
      <alignment vertical="center" wrapText="1"/>
    </xf>
    <xf numFmtId="0" fontId="15" fillId="4" borderId="10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right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164" fontId="6" fillId="2" borderId="1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left" vertical="top" wrapText="1"/>
    </xf>
    <xf numFmtId="164" fontId="3" fillId="2" borderId="5" xfId="0" applyNumberFormat="1" applyFont="1" applyFill="1" applyBorder="1" applyAlignment="1">
      <alignment vertical="center"/>
    </xf>
    <xf numFmtId="164" fontId="3" fillId="2" borderId="9" xfId="0" applyNumberFormat="1" applyFont="1" applyFill="1" applyBorder="1" applyAlignment="1">
      <alignment vertical="center"/>
    </xf>
    <xf numFmtId="164" fontId="3" fillId="2" borderId="1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2" fillId="0" borderId="13" xfId="0" applyNumberFormat="1" applyFont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vertical="center" wrapText="1"/>
    </xf>
    <xf numFmtId="0" fontId="16" fillId="2" borderId="14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0" fontId="16" fillId="0" borderId="26" xfId="0" applyFont="1" applyBorder="1" applyAlignment="1">
      <alignment vertical="center" wrapText="1"/>
    </xf>
    <xf numFmtId="0" fontId="16" fillId="5" borderId="14" xfId="0" applyFont="1" applyFill="1" applyBorder="1" applyAlignment="1">
      <alignment vertical="center" wrapText="1"/>
    </xf>
    <xf numFmtId="0" fontId="16" fillId="5" borderId="13" xfId="0" applyFont="1" applyFill="1" applyBorder="1" applyAlignment="1">
      <alignment vertical="center" wrapText="1"/>
    </xf>
    <xf numFmtId="0" fontId="16" fillId="5" borderId="12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vertical="center" wrapText="1"/>
    </xf>
    <xf numFmtId="0" fontId="16" fillId="2" borderId="6" xfId="0" applyFont="1" applyFill="1" applyBorder="1" applyAlignment="1">
      <alignment vertical="center" wrapText="1"/>
    </xf>
    <xf numFmtId="0" fontId="16" fillId="2" borderId="7" xfId="0" applyFont="1" applyFill="1" applyBorder="1" applyAlignment="1">
      <alignment vertical="center" wrapText="1"/>
    </xf>
    <xf numFmtId="0" fontId="16" fillId="2" borderId="8" xfId="0" applyFont="1" applyFill="1" applyBorder="1" applyAlignment="1">
      <alignment vertical="center" wrapText="1"/>
    </xf>
    <xf numFmtId="0" fontId="16" fillId="2" borderId="0" xfId="0" applyFont="1" applyFill="1" applyAlignment="1">
      <alignment vertical="center" wrapText="1"/>
    </xf>
    <xf numFmtId="0" fontId="16" fillId="2" borderId="4" xfId="0" applyFont="1" applyFill="1" applyBorder="1" applyAlignment="1">
      <alignment vertical="center" wrapText="1"/>
    </xf>
    <xf numFmtId="0" fontId="16" fillId="2" borderId="9" xfId="0" applyFont="1" applyFill="1" applyBorder="1" applyAlignment="1">
      <alignment vertical="center" wrapText="1"/>
    </xf>
    <xf numFmtId="0" fontId="16" fillId="2" borderId="10" xfId="0" applyFont="1" applyFill="1" applyBorder="1" applyAlignment="1">
      <alignment vertical="center" wrapText="1"/>
    </xf>
    <xf numFmtId="0" fontId="16" fillId="2" borderId="2" xfId="0" applyFont="1" applyFill="1" applyBorder="1" applyAlignment="1">
      <alignment vertical="center" wrapText="1"/>
    </xf>
    <xf numFmtId="0" fontId="16" fillId="2" borderId="14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94</xdr:row>
      <xdr:rowOff>9525</xdr:rowOff>
    </xdr:from>
    <xdr:to>
      <xdr:col>4</xdr:col>
      <xdr:colOff>3952875</xdr:colOff>
      <xdr:row>97</xdr:row>
      <xdr:rowOff>123825</xdr:rowOff>
    </xdr:to>
    <xdr:grpSp>
      <xdr:nvGrpSpPr>
        <xdr:cNvPr id="15" name="Grupo 4">
          <a:extLst>
            <a:ext uri="{FF2B5EF4-FFF2-40B4-BE49-F238E27FC236}">
              <a16:creationId xmlns:a16="http://schemas.microsoft.com/office/drawing/2014/main" id="{84241DED-2D11-4E91-B6D0-C962A8FFF9EB}"/>
            </a:ext>
          </a:extLst>
        </xdr:cNvPr>
        <xdr:cNvGrpSpPr>
          <a:grpSpLocks/>
        </xdr:cNvGrpSpPr>
      </xdr:nvGrpSpPr>
      <xdr:grpSpPr bwMode="auto">
        <a:xfrm>
          <a:off x="1752600" y="17049750"/>
          <a:ext cx="8029575" cy="600075"/>
          <a:chOff x="395287" y="7286629"/>
          <a:chExt cx="8003382" cy="952496"/>
        </a:xfrm>
      </xdr:grpSpPr>
      <xdr:grpSp>
        <xdr:nvGrpSpPr>
          <xdr:cNvPr id="16" name="Grupo 1">
            <a:extLst>
              <a:ext uri="{FF2B5EF4-FFF2-40B4-BE49-F238E27FC236}">
                <a16:creationId xmlns:a16="http://schemas.microsoft.com/office/drawing/2014/main" id="{4B1CE240-025E-4975-9533-9FC64349C6DB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19" name="CuadroTexto 18">
              <a:extLst>
                <a:ext uri="{FF2B5EF4-FFF2-40B4-BE49-F238E27FC236}">
                  <a16:creationId xmlns:a16="http://schemas.microsoft.com/office/drawing/2014/main" id="{3794C028-D47B-4773-A329-A67C49ECD1CD}"/>
                </a:ext>
              </a:extLst>
            </xdr:cNvPr>
            <xdr:cNvSpPr txBox="1"/>
          </xdr:nvSpPr>
          <xdr:spPr>
            <a:xfrm>
              <a:off x="787675" y="15821857"/>
              <a:ext cx="4867592" cy="931498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C.P. Alejandra</a:t>
              </a:r>
              <a:r>
                <a:rPr lang="es-MX" sz="1200" u="none" baseline="0">
                  <a:latin typeface="Arial Narrow" panose="020B0606020202030204" pitchFamily="34" charset="0"/>
                </a:rPr>
                <a:t> Vázquez García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Jefa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20" name="CuadroTexto 19">
              <a:extLst>
                <a:ext uri="{FF2B5EF4-FFF2-40B4-BE49-F238E27FC236}">
                  <a16:creationId xmlns:a16="http://schemas.microsoft.com/office/drawing/2014/main" id="{60CC45C4-A113-4799-B8CD-52043685F356}"/>
                </a:ext>
              </a:extLst>
            </xdr:cNvPr>
            <xdr:cNvSpPr txBox="1"/>
          </xdr:nvSpPr>
          <xdr:spPr>
            <a:xfrm>
              <a:off x="5819872" y="15836643"/>
              <a:ext cx="4867592" cy="931498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Ing. Arturo</a:t>
              </a:r>
              <a:r>
                <a:rPr lang="es-MX" sz="1200" baseline="0">
                  <a:latin typeface="Arial Narrow" panose="020B0606020202030204" pitchFamily="34" charset="0"/>
                </a:rPr>
                <a:t> Sánchez Téllez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17" name="Conector recto 16">
            <a:extLst>
              <a:ext uri="{FF2B5EF4-FFF2-40B4-BE49-F238E27FC236}">
                <a16:creationId xmlns:a16="http://schemas.microsoft.com/office/drawing/2014/main" id="{741D621E-B686-4E82-80D9-B5406E475AFD}"/>
              </a:ext>
            </a:extLst>
          </xdr:cNvPr>
          <xdr:cNvCxnSpPr/>
        </xdr:nvCxnSpPr>
        <xdr:spPr>
          <a:xfrm flipV="1">
            <a:off x="1249831" y="7643105"/>
            <a:ext cx="2152954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Conector recto 17">
            <a:extLst>
              <a:ext uri="{FF2B5EF4-FFF2-40B4-BE49-F238E27FC236}">
                <a16:creationId xmlns:a16="http://schemas.microsoft.com/office/drawing/2014/main" id="{01588A29-F9E7-4949-B8ED-777222373321}"/>
              </a:ext>
            </a:extLst>
          </xdr:cNvPr>
          <xdr:cNvCxnSpPr/>
        </xdr:nvCxnSpPr>
        <xdr:spPr>
          <a:xfrm>
            <a:off x="5384798" y="7642161"/>
            <a:ext cx="2152954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48</xdr:row>
      <xdr:rowOff>114300</xdr:rowOff>
    </xdr:from>
    <xdr:to>
      <xdr:col>8</xdr:col>
      <xdr:colOff>171450</xdr:colOff>
      <xdr:row>52</xdr:row>
      <xdr:rowOff>66675</xdr:rowOff>
    </xdr:to>
    <xdr:grpSp>
      <xdr:nvGrpSpPr>
        <xdr:cNvPr id="8" name="Grupo 4">
          <a:extLst>
            <a:ext uri="{FF2B5EF4-FFF2-40B4-BE49-F238E27FC236}">
              <a16:creationId xmlns:a16="http://schemas.microsoft.com/office/drawing/2014/main" id="{43484ACC-F088-4C31-BFE7-8EB311DF4B41}"/>
            </a:ext>
          </a:extLst>
        </xdr:cNvPr>
        <xdr:cNvGrpSpPr>
          <a:grpSpLocks/>
        </xdr:cNvGrpSpPr>
      </xdr:nvGrpSpPr>
      <xdr:grpSpPr bwMode="auto">
        <a:xfrm>
          <a:off x="1019175" y="9382125"/>
          <a:ext cx="8029575" cy="600075"/>
          <a:chOff x="395287" y="7286629"/>
          <a:chExt cx="8003382" cy="952496"/>
        </a:xfrm>
      </xdr:grpSpPr>
      <xdr:grpSp>
        <xdr:nvGrpSpPr>
          <xdr:cNvPr id="9" name="Grupo 1">
            <a:extLst>
              <a:ext uri="{FF2B5EF4-FFF2-40B4-BE49-F238E27FC236}">
                <a16:creationId xmlns:a16="http://schemas.microsoft.com/office/drawing/2014/main" id="{655E59DE-09DE-469F-A43B-7789148FA644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id="{A39CDC01-1F41-489A-BD41-187D9EA258A2}"/>
                </a:ext>
              </a:extLst>
            </xdr:cNvPr>
            <xdr:cNvSpPr txBox="1"/>
          </xdr:nvSpPr>
          <xdr:spPr>
            <a:xfrm>
              <a:off x="787675" y="15821857"/>
              <a:ext cx="4867592" cy="931498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C.P. Alejandra</a:t>
              </a:r>
              <a:r>
                <a:rPr lang="es-MX" sz="1200" u="none" baseline="0">
                  <a:latin typeface="Arial Narrow" panose="020B0606020202030204" pitchFamily="34" charset="0"/>
                </a:rPr>
                <a:t> Vázquez García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Jefa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13" name="CuadroTexto 12">
              <a:extLst>
                <a:ext uri="{FF2B5EF4-FFF2-40B4-BE49-F238E27FC236}">
                  <a16:creationId xmlns:a16="http://schemas.microsoft.com/office/drawing/2014/main" id="{3D72F2F8-2A25-4DB8-9FD2-1E7084320E52}"/>
                </a:ext>
              </a:extLst>
            </xdr:cNvPr>
            <xdr:cNvSpPr txBox="1"/>
          </xdr:nvSpPr>
          <xdr:spPr>
            <a:xfrm>
              <a:off x="5819872" y="15836643"/>
              <a:ext cx="4867592" cy="931498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Ing. Arturo</a:t>
              </a:r>
              <a:r>
                <a:rPr lang="es-MX" sz="1200" baseline="0">
                  <a:latin typeface="Arial Narrow" panose="020B0606020202030204" pitchFamily="34" charset="0"/>
                </a:rPr>
                <a:t> Sánchez Téllez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2A43B4E6-F2FD-4545-9B58-33B566961CC2}"/>
              </a:ext>
            </a:extLst>
          </xdr:cNvPr>
          <xdr:cNvCxnSpPr/>
        </xdr:nvCxnSpPr>
        <xdr:spPr>
          <a:xfrm flipV="1">
            <a:off x="1249831" y="7643105"/>
            <a:ext cx="2152954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ector recto 10">
            <a:extLst>
              <a:ext uri="{FF2B5EF4-FFF2-40B4-BE49-F238E27FC236}">
                <a16:creationId xmlns:a16="http://schemas.microsoft.com/office/drawing/2014/main" id="{35533108-AF71-48C7-B44E-A133C915A920}"/>
              </a:ext>
            </a:extLst>
          </xdr:cNvPr>
          <xdr:cNvCxnSpPr/>
        </xdr:nvCxnSpPr>
        <xdr:spPr>
          <a:xfrm>
            <a:off x="5384798" y="7642161"/>
            <a:ext cx="2152954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32</xdr:row>
      <xdr:rowOff>161925</xdr:rowOff>
    </xdr:from>
    <xdr:to>
      <xdr:col>10</xdr:col>
      <xdr:colOff>266700</xdr:colOff>
      <xdr:row>36</xdr:row>
      <xdr:rowOff>0</xdr:rowOff>
    </xdr:to>
    <xdr:grpSp>
      <xdr:nvGrpSpPr>
        <xdr:cNvPr id="8" name="Grupo 4">
          <a:extLst>
            <a:ext uri="{FF2B5EF4-FFF2-40B4-BE49-F238E27FC236}">
              <a16:creationId xmlns:a16="http://schemas.microsoft.com/office/drawing/2014/main" id="{A7B20E82-C78D-4EA3-BC8D-0498F80F2CD9}"/>
            </a:ext>
          </a:extLst>
        </xdr:cNvPr>
        <xdr:cNvGrpSpPr>
          <a:grpSpLocks/>
        </xdr:cNvGrpSpPr>
      </xdr:nvGrpSpPr>
      <xdr:grpSpPr bwMode="auto">
        <a:xfrm>
          <a:off x="2447925" y="7858125"/>
          <a:ext cx="8029575" cy="600075"/>
          <a:chOff x="395287" y="7286629"/>
          <a:chExt cx="8003382" cy="952496"/>
        </a:xfrm>
      </xdr:grpSpPr>
      <xdr:grpSp>
        <xdr:nvGrpSpPr>
          <xdr:cNvPr id="9" name="Grupo 1">
            <a:extLst>
              <a:ext uri="{FF2B5EF4-FFF2-40B4-BE49-F238E27FC236}">
                <a16:creationId xmlns:a16="http://schemas.microsoft.com/office/drawing/2014/main" id="{7E4DF151-22F0-4C60-84AE-D91BD397C4E0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id="{21F99B17-FD6C-4FE4-8771-58456C52D22D}"/>
                </a:ext>
              </a:extLst>
            </xdr:cNvPr>
            <xdr:cNvSpPr txBox="1"/>
          </xdr:nvSpPr>
          <xdr:spPr>
            <a:xfrm>
              <a:off x="787675" y="15821857"/>
              <a:ext cx="4867592" cy="931498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C.P. Alejandra</a:t>
              </a:r>
              <a:r>
                <a:rPr lang="es-MX" sz="1200" u="none" baseline="0">
                  <a:latin typeface="Arial Narrow" panose="020B0606020202030204" pitchFamily="34" charset="0"/>
                </a:rPr>
                <a:t> Vázquez García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Jefa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13" name="CuadroTexto 12">
              <a:extLst>
                <a:ext uri="{FF2B5EF4-FFF2-40B4-BE49-F238E27FC236}">
                  <a16:creationId xmlns:a16="http://schemas.microsoft.com/office/drawing/2014/main" id="{65897769-A6B4-4372-9353-AEC26671C255}"/>
                </a:ext>
              </a:extLst>
            </xdr:cNvPr>
            <xdr:cNvSpPr txBox="1"/>
          </xdr:nvSpPr>
          <xdr:spPr>
            <a:xfrm>
              <a:off x="5819872" y="15836643"/>
              <a:ext cx="4867592" cy="931498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Ing. Arturo</a:t>
              </a:r>
              <a:r>
                <a:rPr lang="es-MX" sz="1200" baseline="0">
                  <a:latin typeface="Arial Narrow" panose="020B0606020202030204" pitchFamily="34" charset="0"/>
                </a:rPr>
                <a:t> Sánchez Téllez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AA573157-C1FF-42A5-8208-AAE83CF295D3}"/>
              </a:ext>
            </a:extLst>
          </xdr:cNvPr>
          <xdr:cNvCxnSpPr/>
        </xdr:nvCxnSpPr>
        <xdr:spPr>
          <a:xfrm flipV="1">
            <a:off x="1249831" y="7643105"/>
            <a:ext cx="2152954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ector recto 10">
            <a:extLst>
              <a:ext uri="{FF2B5EF4-FFF2-40B4-BE49-F238E27FC236}">
                <a16:creationId xmlns:a16="http://schemas.microsoft.com/office/drawing/2014/main" id="{BBB88630-327B-4328-8163-14D4EC6D55A3}"/>
              </a:ext>
            </a:extLst>
          </xdr:cNvPr>
          <xdr:cNvCxnSpPr/>
        </xdr:nvCxnSpPr>
        <xdr:spPr>
          <a:xfrm>
            <a:off x="5384798" y="7642161"/>
            <a:ext cx="2152954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96</xdr:row>
      <xdr:rowOff>28575</xdr:rowOff>
    </xdr:from>
    <xdr:to>
      <xdr:col>4</xdr:col>
      <xdr:colOff>1219200</xdr:colOff>
      <xdr:row>99</xdr:row>
      <xdr:rowOff>142875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12842C28-B419-4657-9B20-9605C9870BA8}"/>
            </a:ext>
          </a:extLst>
        </xdr:cNvPr>
        <xdr:cNvGrpSpPr>
          <a:grpSpLocks/>
        </xdr:cNvGrpSpPr>
      </xdr:nvGrpSpPr>
      <xdr:grpSpPr bwMode="auto">
        <a:xfrm>
          <a:off x="542925" y="17478375"/>
          <a:ext cx="8029575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CB6BF2AC-1D66-47AC-88A4-B83FADA6A638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B7B64958-A91A-457E-8DAF-34123788245B}"/>
                </a:ext>
              </a:extLst>
            </xdr:cNvPr>
            <xdr:cNvSpPr txBox="1"/>
          </xdr:nvSpPr>
          <xdr:spPr>
            <a:xfrm>
              <a:off x="787675" y="15821857"/>
              <a:ext cx="4867592" cy="931498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C.P. Alejandra</a:t>
              </a:r>
              <a:r>
                <a:rPr lang="es-MX" sz="1200" u="none" baseline="0">
                  <a:latin typeface="Arial Narrow" panose="020B0606020202030204" pitchFamily="34" charset="0"/>
                </a:rPr>
                <a:t> Vázquez García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Jefa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656DA013-5893-458E-B31E-C94E10FF0512}"/>
                </a:ext>
              </a:extLst>
            </xdr:cNvPr>
            <xdr:cNvSpPr txBox="1"/>
          </xdr:nvSpPr>
          <xdr:spPr>
            <a:xfrm>
              <a:off x="5819872" y="15836643"/>
              <a:ext cx="4867592" cy="931498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Ing. Arturo</a:t>
              </a:r>
              <a:r>
                <a:rPr lang="es-MX" sz="1200" baseline="0">
                  <a:latin typeface="Arial Narrow" panose="020B0606020202030204" pitchFamily="34" charset="0"/>
                </a:rPr>
                <a:t> Sánchez Téllez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A6C2A498-6FFA-4E3B-B679-7FBF1FD4FEC3}"/>
              </a:ext>
            </a:extLst>
          </xdr:cNvPr>
          <xdr:cNvCxnSpPr/>
        </xdr:nvCxnSpPr>
        <xdr:spPr>
          <a:xfrm flipV="1">
            <a:off x="1249831" y="7643105"/>
            <a:ext cx="2152954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E1420149-6ACB-4A8B-BB1B-DA87569F53D8}"/>
              </a:ext>
            </a:extLst>
          </xdr:cNvPr>
          <xdr:cNvCxnSpPr/>
        </xdr:nvCxnSpPr>
        <xdr:spPr>
          <a:xfrm>
            <a:off x="5384798" y="7642161"/>
            <a:ext cx="2152954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83</xdr:row>
      <xdr:rowOff>9525</xdr:rowOff>
    </xdr:from>
    <xdr:to>
      <xdr:col>7</xdr:col>
      <xdr:colOff>581025</xdr:colOff>
      <xdr:row>86</xdr:row>
      <xdr:rowOff>123825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FFA78520-9736-4074-9A54-1E54B3D67D58}"/>
            </a:ext>
          </a:extLst>
        </xdr:cNvPr>
        <xdr:cNvGrpSpPr>
          <a:grpSpLocks/>
        </xdr:cNvGrpSpPr>
      </xdr:nvGrpSpPr>
      <xdr:grpSpPr bwMode="auto">
        <a:xfrm>
          <a:off x="581025" y="17383125"/>
          <a:ext cx="8029575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C10E1231-70DB-43D1-BB8B-B70994A7F54F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50CB93E7-551F-4DA6-A145-86A4CDE4B191}"/>
                </a:ext>
              </a:extLst>
            </xdr:cNvPr>
            <xdr:cNvSpPr txBox="1"/>
          </xdr:nvSpPr>
          <xdr:spPr>
            <a:xfrm>
              <a:off x="787675" y="15821857"/>
              <a:ext cx="4867592" cy="931498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C.P. Alejandra</a:t>
              </a:r>
              <a:r>
                <a:rPr lang="es-MX" sz="1200" u="none" baseline="0">
                  <a:latin typeface="Arial Narrow" panose="020B0606020202030204" pitchFamily="34" charset="0"/>
                </a:rPr>
                <a:t> Vázquez García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Jefa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BE659524-97C8-4295-A0EC-E9936114FC2B}"/>
                </a:ext>
              </a:extLst>
            </xdr:cNvPr>
            <xdr:cNvSpPr txBox="1"/>
          </xdr:nvSpPr>
          <xdr:spPr>
            <a:xfrm>
              <a:off x="5819872" y="15836643"/>
              <a:ext cx="4867592" cy="931498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Ing. Arturo</a:t>
              </a:r>
              <a:r>
                <a:rPr lang="es-MX" sz="1200" baseline="0">
                  <a:latin typeface="Arial Narrow" panose="020B0606020202030204" pitchFamily="34" charset="0"/>
                </a:rPr>
                <a:t> Sánchez Téllez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994CCCAC-830B-4C89-B4C8-75BD6187EC59}"/>
              </a:ext>
            </a:extLst>
          </xdr:cNvPr>
          <xdr:cNvCxnSpPr/>
        </xdr:nvCxnSpPr>
        <xdr:spPr>
          <a:xfrm flipV="1">
            <a:off x="1249831" y="7643105"/>
            <a:ext cx="2152954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33DE6CAE-B4EB-4EC3-AF18-7B04AB2AA1E8}"/>
              </a:ext>
            </a:extLst>
          </xdr:cNvPr>
          <xdr:cNvCxnSpPr/>
        </xdr:nvCxnSpPr>
        <xdr:spPr>
          <a:xfrm>
            <a:off x="5384798" y="7642161"/>
            <a:ext cx="2152954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173</xdr:row>
      <xdr:rowOff>85725</xdr:rowOff>
    </xdr:from>
    <xdr:to>
      <xdr:col>8</xdr:col>
      <xdr:colOff>57150</xdr:colOff>
      <xdr:row>177</xdr:row>
      <xdr:rowOff>38100</xdr:rowOff>
    </xdr:to>
    <xdr:grpSp>
      <xdr:nvGrpSpPr>
        <xdr:cNvPr id="8" name="Grupo 4">
          <a:extLst>
            <a:ext uri="{FF2B5EF4-FFF2-40B4-BE49-F238E27FC236}">
              <a16:creationId xmlns:a16="http://schemas.microsoft.com/office/drawing/2014/main" id="{08A29DA3-A097-4E52-89B6-848C37641148}"/>
            </a:ext>
          </a:extLst>
        </xdr:cNvPr>
        <xdr:cNvGrpSpPr>
          <a:grpSpLocks/>
        </xdr:cNvGrpSpPr>
      </xdr:nvGrpSpPr>
      <xdr:grpSpPr bwMode="auto">
        <a:xfrm>
          <a:off x="1200150" y="28689300"/>
          <a:ext cx="8029575" cy="600075"/>
          <a:chOff x="395287" y="7286629"/>
          <a:chExt cx="8003382" cy="952496"/>
        </a:xfrm>
      </xdr:grpSpPr>
      <xdr:grpSp>
        <xdr:nvGrpSpPr>
          <xdr:cNvPr id="9" name="Grupo 1">
            <a:extLst>
              <a:ext uri="{FF2B5EF4-FFF2-40B4-BE49-F238E27FC236}">
                <a16:creationId xmlns:a16="http://schemas.microsoft.com/office/drawing/2014/main" id="{CB37D4C9-3573-4B07-9963-6F6E3726A00E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id="{754A360C-9FB8-4D05-914E-9D09B0ACD1B0}"/>
                </a:ext>
              </a:extLst>
            </xdr:cNvPr>
            <xdr:cNvSpPr txBox="1"/>
          </xdr:nvSpPr>
          <xdr:spPr>
            <a:xfrm>
              <a:off x="787675" y="15821857"/>
              <a:ext cx="4867592" cy="931498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C.P. Alejandra</a:t>
              </a:r>
              <a:r>
                <a:rPr lang="es-MX" sz="1200" u="none" baseline="0">
                  <a:latin typeface="Arial Narrow" panose="020B0606020202030204" pitchFamily="34" charset="0"/>
                </a:rPr>
                <a:t> Vázquez García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Jefa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13" name="CuadroTexto 12">
              <a:extLst>
                <a:ext uri="{FF2B5EF4-FFF2-40B4-BE49-F238E27FC236}">
                  <a16:creationId xmlns:a16="http://schemas.microsoft.com/office/drawing/2014/main" id="{54D5F9EF-D8DB-4E33-BEFF-BB4BD41BE00A}"/>
                </a:ext>
              </a:extLst>
            </xdr:cNvPr>
            <xdr:cNvSpPr txBox="1"/>
          </xdr:nvSpPr>
          <xdr:spPr>
            <a:xfrm>
              <a:off x="5819872" y="15836643"/>
              <a:ext cx="4867592" cy="931498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Ing. Arturo</a:t>
              </a:r>
              <a:r>
                <a:rPr lang="es-MX" sz="1200" baseline="0">
                  <a:latin typeface="Arial Narrow" panose="020B0606020202030204" pitchFamily="34" charset="0"/>
                </a:rPr>
                <a:t> Sánchez Téllez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42575A64-E2FA-4C35-BB4A-351062BE125D}"/>
              </a:ext>
            </a:extLst>
          </xdr:cNvPr>
          <xdr:cNvCxnSpPr/>
        </xdr:nvCxnSpPr>
        <xdr:spPr>
          <a:xfrm flipV="1">
            <a:off x="1249831" y="7643105"/>
            <a:ext cx="2152954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ector recto 10">
            <a:extLst>
              <a:ext uri="{FF2B5EF4-FFF2-40B4-BE49-F238E27FC236}">
                <a16:creationId xmlns:a16="http://schemas.microsoft.com/office/drawing/2014/main" id="{27BD7732-602B-4EA5-94F7-E015617A79BB}"/>
              </a:ext>
            </a:extLst>
          </xdr:cNvPr>
          <xdr:cNvCxnSpPr/>
        </xdr:nvCxnSpPr>
        <xdr:spPr>
          <a:xfrm>
            <a:off x="5384798" y="7642161"/>
            <a:ext cx="2152954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37</xdr:row>
      <xdr:rowOff>28575</xdr:rowOff>
    </xdr:from>
    <xdr:to>
      <xdr:col>8</xdr:col>
      <xdr:colOff>0</xdr:colOff>
      <xdr:row>40</xdr:row>
      <xdr:rowOff>142875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11C14150-82CE-4B28-9772-2A3D924D353A}"/>
            </a:ext>
          </a:extLst>
        </xdr:cNvPr>
        <xdr:cNvGrpSpPr>
          <a:grpSpLocks/>
        </xdr:cNvGrpSpPr>
      </xdr:nvGrpSpPr>
      <xdr:grpSpPr bwMode="auto">
        <a:xfrm>
          <a:off x="323850" y="6229350"/>
          <a:ext cx="7972425" cy="600075"/>
          <a:chOff x="452251" y="7286629"/>
          <a:chExt cx="7946418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6F132677-E936-4439-A23B-691DCF34AA82}"/>
              </a:ext>
            </a:extLst>
          </xdr:cNvPr>
          <xdr:cNvGrpSpPr>
            <a:grpSpLocks/>
          </xdr:cNvGrpSpPr>
        </xdr:nvGrpSpPr>
        <xdr:grpSpPr bwMode="auto">
          <a:xfrm>
            <a:off x="452251" y="7286629"/>
            <a:ext cx="7946418" cy="952496"/>
            <a:chOff x="858139" y="15821857"/>
            <a:chExt cx="9829325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EC04554C-8020-4228-B7BB-709AF9C17723}"/>
                </a:ext>
              </a:extLst>
            </xdr:cNvPr>
            <xdr:cNvSpPr txBox="1"/>
          </xdr:nvSpPr>
          <xdr:spPr>
            <a:xfrm>
              <a:off x="858139" y="15821857"/>
              <a:ext cx="4867596" cy="931499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C.P. Alejandra</a:t>
              </a:r>
              <a:r>
                <a:rPr lang="es-MX" sz="1200" u="none" baseline="0">
                  <a:latin typeface="Arial Narrow" panose="020B0606020202030204" pitchFamily="34" charset="0"/>
                </a:rPr>
                <a:t> Vázquez García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Jefa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1BE420A8-15A2-4B9B-9029-B0BEA9E1DD44}"/>
                </a:ext>
              </a:extLst>
            </xdr:cNvPr>
            <xdr:cNvSpPr txBox="1"/>
          </xdr:nvSpPr>
          <xdr:spPr>
            <a:xfrm>
              <a:off x="5819872" y="15836643"/>
              <a:ext cx="4867592" cy="931498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Ing. Arturo</a:t>
              </a:r>
              <a:r>
                <a:rPr lang="es-MX" sz="1200" baseline="0">
                  <a:latin typeface="Arial Narrow" panose="020B0606020202030204" pitchFamily="34" charset="0"/>
                </a:rPr>
                <a:t> Sánchez Téllez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225B84C4-6188-4D5B-BE2B-DC35BFFC8081}"/>
              </a:ext>
            </a:extLst>
          </xdr:cNvPr>
          <xdr:cNvCxnSpPr/>
        </xdr:nvCxnSpPr>
        <xdr:spPr>
          <a:xfrm flipV="1">
            <a:off x="1249831" y="7643105"/>
            <a:ext cx="2152954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7DECC064-EA8A-4003-880E-A8B32846D719}"/>
              </a:ext>
            </a:extLst>
          </xdr:cNvPr>
          <xdr:cNvCxnSpPr/>
        </xdr:nvCxnSpPr>
        <xdr:spPr>
          <a:xfrm>
            <a:off x="5384798" y="7642161"/>
            <a:ext cx="2152954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94</xdr:row>
      <xdr:rowOff>95250</xdr:rowOff>
    </xdr:from>
    <xdr:to>
      <xdr:col>6</xdr:col>
      <xdr:colOff>361950</xdr:colOff>
      <xdr:row>98</xdr:row>
      <xdr:rowOff>47625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C3F26F93-3399-473A-9371-DD13D11F7662}"/>
            </a:ext>
          </a:extLst>
        </xdr:cNvPr>
        <xdr:cNvGrpSpPr>
          <a:grpSpLocks/>
        </xdr:cNvGrpSpPr>
      </xdr:nvGrpSpPr>
      <xdr:grpSpPr bwMode="auto">
        <a:xfrm>
          <a:off x="314325" y="15916275"/>
          <a:ext cx="8029575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FB600454-8134-44A0-A259-0B769984F9AF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34D51A01-874A-4DFE-A062-2ADAA36811AE}"/>
                </a:ext>
              </a:extLst>
            </xdr:cNvPr>
            <xdr:cNvSpPr txBox="1"/>
          </xdr:nvSpPr>
          <xdr:spPr>
            <a:xfrm>
              <a:off x="787675" y="15821857"/>
              <a:ext cx="4867592" cy="931498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C.P. Alejandra</a:t>
              </a:r>
              <a:r>
                <a:rPr lang="es-MX" sz="1200" u="none" baseline="0">
                  <a:latin typeface="Arial Narrow" panose="020B0606020202030204" pitchFamily="34" charset="0"/>
                </a:rPr>
                <a:t> Vázquez García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Jefa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C94FF825-9712-4EEE-9D55-8E1A298291B4}"/>
                </a:ext>
              </a:extLst>
            </xdr:cNvPr>
            <xdr:cNvSpPr txBox="1"/>
          </xdr:nvSpPr>
          <xdr:spPr>
            <a:xfrm>
              <a:off x="5819872" y="15836643"/>
              <a:ext cx="4867592" cy="931498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Ing. Arturo</a:t>
              </a:r>
              <a:r>
                <a:rPr lang="es-MX" sz="1200" baseline="0">
                  <a:latin typeface="Arial Narrow" panose="020B0606020202030204" pitchFamily="34" charset="0"/>
                </a:rPr>
                <a:t> Sánchez Téllez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AC5460A0-763B-4BC8-A075-4F7A1AF11B57}"/>
              </a:ext>
            </a:extLst>
          </xdr:cNvPr>
          <xdr:cNvCxnSpPr/>
        </xdr:nvCxnSpPr>
        <xdr:spPr>
          <a:xfrm flipV="1">
            <a:off x="1249831" y="7643105"/>
            <a:ext cx="2152954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9F5C4A80-24D1-4950-9B34-F348B7520FE9}"/>
              </a:ext>
            </a:extLst>
          </xdr:cNvPr>
          <xdr:cNvCxnSpPr/>
        </xdr:nvCxnSpPr>
        <xdr:spPr>
          <a:xfrm>
            <a:off x="5384798" y="7642161"/>
            <a:ext cx="2152954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42</xdr:row>
      <xdr:rowOff>85725</xdr:rowOff>
    </xdr:from>
    <xdr:to>
      <xdr:col>7</xdr:col>
      <xdr:colOff>666750</xdr:colOff>
      <xdr:row>46</xdr:row>
      <xdr:rowOff>38100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747DF840-E8A7-4424-A0A8-40ECD9EBC1FF}"/>
            </a:ext>
          </a:extLst>
        </xdr:cNvPr>
        <xdr:cNvGrpSpPr>
          <a:grpSpLocks/>
        </xdr:cNvGrpSpPr>
      </xdr:nvGrpSpPr>
      <xdr:grpSpPr bwMode="auto">
        <a:xfrm>
          <a:off x="228600" y="7591425"/>
          <a:ext cx="8029575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B6526877-3356-405E-89C4-C306B63EA772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A15B7298-8FBE-488A-9FA3-63A2BBCD8EE1}"/>
                </a:ext>
              </a:extLst>
            </xdr:cNvPr>
            <xdr:cNvSpPr txBox="1"/>
          </xdr:nvSpPr>
          <xdr:spPr>
            <a:xfrm>
              <a:off x="787675" y="15821857"/>
              <a:ext cx="4867592" cy="931498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C.P. Alejandra</a:t>
              </a:r>
              <a:r>
                <a:rPr lang="es-MX" sz="1200" u="none" baseline="0">
                  <a:latin typeface="Arial Narrow" panose="020B0606020202030204" pitchFamily="34" charset="0"/>
                </a:rPr>
                <a:t> Vázquez García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Jefa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BD43E1AB-B048-4CD0-B660-281709A2C2DF}"/>
                </a:ext>
              </a:extLst>
            </xdr:cNvPr>
            <xdr:cNvSpPr txBox="1"/>
          </xdr:nvSpPr>
          <xdr:spPr>
            <a:xfrm>
              <a:off x="5819872" y="15836643"/>
              <a:ext cx="4867592" cy="931498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Ing. Arturo</a:t>
              </a:r>
              <a:r>
                <a:rPr lang="es-MX" sz="1200" baseline="0">
                  <a:latin typeface="Arial Narrow" panose="020B0606020202030204" pitchFamily="34" charset="0"/>
                </a:rPr>
                <a:t> Sánchez Téllez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1DB4AD3C-1383-41FB-A590-BD1A4B49CCC6}"/>
              </a:ext>
            </a:extLst>
          </xdr:cNvPr>
          <xdr:cNvCxnSpPr/>
        </xdr:nvCxnSpPr>
        <xdr:spPr>
          <a:xfrm flipV="1">
            <a:off x="1249831" y="7643105"/>
            <a:ext cx="2152954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98FF50F0-D5B5-4BB6-B33D-783524C38EE9}"/>
              </a:ext>
            </a:extLst>
          </xdr:cNvPr>
          <xdr:cNvCxnSpPr/>
        </xdr:nvCxnSpPr>
        <xdr:spPr>
          <a:xfrm>
            <a:off x="5384798" y="7642161"/>
            <a:ext cx="2152954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1581150</xdr:colOff>
      <xdr:row>83</xdr:row>
      <xdr:rowOff>123825</xdr:rowOff>
    </xdr:from>
    <xdr:to>
      <xdr:col>10</xdr:col>
      <xdr:colOff>1076325</xdr:colOff>
      <xdr:row>86</xdr:row>
      <xdr:rowOff>152400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E09A8DC5-BDC2-4106-9A18-4E791DA97268}"/>
            </a:ext>
          </a:extLst>
        </xdr:cNvPr>
        <xdr:cNvGrpSpPr>
          <a:grpSpLocks/>
        </xdr:cNvGrpSpPr>
      </xdr:nvGrpSpPr>
      <xdr:grpSpPr bwMode="auto">
        <a:xfrm>
          <a:off x="2619375" y="22850475"/>
          <a:ext cx="8029575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207A1D53-77CB-4874-B46F-67E648A0CF5E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8ABF5EB6-9661-4EB6-B3E5-A3A501CB31D9}"/>
                </a:ext>
              </a:extLst>
            </xdr:cNvPr>
            <xdr:cNvSpPr txBox="1"/>
          </xdr:nvSpPr>
          <xdr:spPr>
            <a:xfrm>
              <a:off x="787675" y="15821857"/>
              <a:ext cx="4867592" cy="931498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C.P. Alejandra</a:t>
              </a:r>
              <a:r>
                <a:rPr lang="es-MX" sz="1200" u="none" baseline="0">
                  <a:latin typeface="Arial Narrow" panose="020B0606020202030204" pitchFamily="34" charset="0"/>
                </a:rPr>
                <a:t> Vázquez García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Jefa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7C50D81-F65D-4E90-ADE6-136B451F2231}"/>
                </a:ext>
              </a:extLst>
            </xdr:cNvPr>
            <xdr:cNvSpPr txBox="1"/>
          </xdr:nvSpPr>
          <xdr:spPr>
            <a:xfrm>
              <a:off x="5819872" y="15836643"/>
              <a:ext cx="4867592" cy="931498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Ing. Arturo</a:t>
              </a:r>
              <a:r>
                <a:rPr lang="es-MX" sz="1200" baseline="0">
                  <a:latin typeface="Arial Narrow" panose="020B0606020202030204" pitchFamily="34" charset="0"/>
                </a:rPr>
                <a:t> Sánchez Téllez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AF8FA377-353F-439A-A087-EFC0E280A4F6}"/>
              </a:ext>
            </a:extLst>
          </xdr:cNvPr>
          <xdr:cNvCxnSpPr/>
        </xdr:nvCxnSpPr>
        <xdr:spPr>
          <a:xfrm flipV="1">
            <a:off x="1249831" y="7643105"/>
            <a:ext cx="2152954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545F2D5C-0B0F-41F6-BE0A-3F149A897651}"/>
              </a:ext>
            </a:extLst>
          </xdr:cNvPr>
          <xdr:cNvCxnSpPr/>
        </xdr:nvCxnSpPr>
        <xdr:spPr>
          <a:xfrm>
            <a:off x="5384798" y="7642161"/>
            <a:ext cx="2152954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84</xdr:row>
      <xdr:rowOff>180975</xdr:rowOff>
    </xdr:from>
    <xdr:to>
      <xdr:col>11</xdr:col>
      <xdr:colOff>600075</xdr:colOff>
      <xdr:row>88</xdr:row>
      <xdr:rowOff>19050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50A1D24B-BFE5-458C-ACF1-54E650C44B34}"/>
            </a:ext>
          </a:extLst>
        </xdr:cNvPr>
        <xdr:cNvGrpSpPr>
          <a:grpSpLocks/>
        </xdr:cNvGrpSpPr>
      </xdr:nvGrpSpPr>
      <xdr:grpSpPr bwMode="auto">
        <a:xfrm>
          <a:off x="952500" y="28136850"/>
          <a:ext cx="8029575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8E87732A-2E4B-4474-BC6A-CBBE60093C5C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69DB6CE0-218C-4EF6-9FEB-5E8AB890469F}"/>
                </a:ext>
              </a:extLst>
            </xdr:cNvPr>
            <xdr:cNvSpPr txBox="1"/>
          </xdr:nvSpPr>
          <xdr:spPr>
            <a:xfrm>
              <a:off x="787675" y="15821857"/>
              <a:ext cx="4867592" cy="931498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C.P. Alejandra</a:t>
              </a:r>
              <a:r>
                <a:rPr lang="es-MX" sz="1200" u="none" baseline="0">
                  <a:latin typeface="Arial Narrow" panose="020B0606020202030204" pitchFamily="34" charset="0"/>
                </a:rPr>
                <a:t> Vázquez García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Jefa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350EBF94-F44F-474A-9B4D-CDED70F668D3}"/>
                </a:ext>
              </a:extLst>
            </xdr:cNvPr>
            <xdr:cNvSpPr txBox="1"/>
          </xdr:nvSpPr>
          <xdr:spPr>
            <a:xfrm>
              <a:off x="5819872" y="15836643"/>
              <a:ext cx="4867592" cy="931498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Ing. Arturo</a:t>
              </a:r>
              <a:r>
                <a:rPr lang="es-MX" sz="1200" baseline="0">
                  <a:latin typeface="Arial Narrow" panose="020B0606020202030204" pitchFamily="34" charset="0"/>
                </a:rPr>
                <a:t> Sánchez Téllez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2BB6F71A-318B-45D1-9382-9FCBF770E856}"/>
              </a:ext>
            </a:extLst>
          </xdr:cNvPr>
          <xdr:cNvCxnSpPr/>
        </xdr:nvCxnSpPr>
        <xdr:spPr>
          <a:xfrm flipV="1">
            <a:off x="1249831" y="7643105"/>
            <a:ext cx="2152954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1626DF15-3F9A-43B0-85DC-F11BFED88966}"/>
              </a:ext>
            </a:extLst>
          </xdr:cNvPr>
          <xdr:cNvCxnSpPr/>
        </xdr:nvCxnSpPr>
        <xdr:spPr>
          <a:xfrm>
            <a:off x="5384798" y="7642161"/>
            <a:ext cx="2152954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1:G82"/>
  <sheetViews>
    <sheetView tabSelected="1" zoomScaleNormal="100" workbookViewId="0">
      <pane ySplit="6" topLeftCell="A7" activePane="bottomLeft" state="frozen"/>
      <selection pane="bottomLeft" activeCell="C47" sqref="C47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292" t="s">
        <v>120</v>
      </c>
      <c r="C2" s="293"/>
      <c r="D2" s="293"/>
      <c r="E2" s="293"/>
      <c r="F2" s="293"/>
      <c r="G2" s="294"/>
    </row>
    <row r="3" spans="2:7" x14ac:dyDescent="0.2">
      <c r="B3" s="295" t="s">
        <v>0</v>
      </c>
      <c r="C3" s="296"/>
      <c r="D3" s="296"/>
      <c r="E3" s="296"/>
      <c r="F3" s="296"/>
      <c r="G3" s="297"/>
    </row>
    <row r="4" spans="2:7" x14ac:dyDescent="0.2">
      <c r="B4" s="295" t="s">
        <v>121</v>
      </c>
      <c r="C4" s="296"/>
      <c r="D4" s="296"/>
      <c r="E4" s="296"/>
      <c r="F4" s="296"/>
      <c r="G4" s="297"/>
    </row>
    <row r="5" spans="2:7" ht="13.5" thickBot="1" x14ac:dyDescent="0.25">
      <c r="B5" s="298" t="s">
        <v>1</v>
      </c>
      <c r="C5" s="299"/>
      <c r="D5" s="299"/>
      <c r="E5" s="299"/>
      <c r="F5" s="299"/>
      <c r="G5" s="300"/>
    </row>
    <row r="6" spans="2:7" ht="26.25" thickBot="1" x14ac:dyDescent="0.25">
      <c r="B6" s="3" t="s">
        <v>2</v>
      </c>
      <c r="C6" s="4" t="s">
        <v>122</v>
      </c>
      <c r="D6" s="4" t="s">
        <v>123</v>
      </c>
      <c r="E6" s="5" t="s">
        <v>2</v>
      </c>
      <c r="F6" s="4" t="s">
        <v>122</v>
      </c>
      <c r="G6" s="4" t="s">
        <v>123</v>
      </c>
    </row>
    <row r="7" spans="2:7" x14ac:dyDescent="0.2">
      <c r="B7" s="6" t="s">
        <v>3</v>
      </c>
      <c r="C7" s="7"/>
      <c r="D7" s="7"/>
      <c r="E7" s="8" t="s">
        <v>4</v>
      </c>
      <c r="F7" s="7"/>
      <c r="G7" s="7"/>
    </row>
    <row r="8" spans="2:7" x14ac:dyDescent="0.2">
      <c r="B8" s="6" t="s">
        <v>5</v>
      </c>
      <c r="C8" s="9"/>
      <c r="D8" s="9"/>
      <c r="E8" s="8" t="s">
        <v>6</v>
      </c>
      <c r="F8" s="9"/>
      <c r="G8" s="9"/>
    </row>
    <row r="9" spans="2:7" x14ac:dyDescent="0.2">
      <c r="B9" s="10" t="s">
        <v>7</v>
      </c>
      <c r="C9" s="9">
        <f>SUM(C10:C16)</f>
        <v>112388964.35000001</v>
      </c>
      <c r="D9" s="9">
        <f>SUM(D10:D16)</f>
        <v>155989346.19000003</v>
      </c>
      <c r="E9" s="11" t="s">
        <v>8</v>
      </c>
      <c r="F9" s="9">
        <f>SUM(F10:F18)</f>
        <v>137844425.88000003</v>
      </c>
      <c r="G9" s="9">
        <f>SUM(G10:G18)</f>
        <v>199857899.36000001</v>
      </c>
    </row>
    <row r="10" spans="2:7" x14ac:dyDescent="0.2">
      <c r="B10" s="12" t="s">
        <v>9</v>
      </c>
      <c r="C10" s="9">
        <v>0</v>
      </c>
      <c r="D10" s="9">
        <v>0</v>
      </c>
      <c r="E10" s="13" t="s">
        <v>10</v>
      </c>
      <c r="F10" s="9">
        <v>0</v>
      </c>
      <c r="G10" s="9">
        <v>152445.76000000001</v>
      </c>
    </row>
    <row r="11" spans="2:7" x14ac:dyDescent="0.2">
      <c r="B11" s="12" t="s">
        <v>11</v>
      </c>
      <c r="C11" s="9">
        <v>111364342.08</v>
      </c>
      <c r="D11" s="9">
        <v>154048496.68000001</v>
      </c>
      <c r="E11" s="13" t="s">
        <v>12</v>
      </c>
      <c r="F11" s="9">
        <v>81153.34</v>
      </c>
      <c r="G11" s="9">
        <v>169221.98</v>
      </c>
    </row>
    <row r="12" spans="2:7" x14ac:dyDescent="0.2">
      <c r="B12" s="12" t="s">
        <v>13</v>
      </c>
      <c r="C12" s="9">
        <v>0</v>
      </c>
      <c r="D12" s="9">
        <v>0</v>
      </c>
      <c r="E12" s="13" t="s">
        <v>14</v>
      </c>
      <c r="F12" s="9">
        <v>137449210.24000001</v>
      </c>
      <c r="G12" s="9">
        <v>199039658.28</v>
      </c>
    </row>
    <row r="13" spans="2:7" x14ac:dyDescent="0.2">
      <c r="B13" s="12" t="s">
        <v>15</v>
      </c>
      <c r="C13" s="9">
        <v>0</v>
      </c>
      <c r="D13" s="9">
        <v>0</v>
      </c>
      <c r="E13" s="13" t="s">
        <v>16</v>
      </c>
      <c r="F13" s="9">
        <v>0</v>
      </c>
      <c r="G13" s="9">
        <v>0</v>
      </c>
    </row>
    <row r="14" spans="2:7" x14ac:dyDescent="0.2">
      <c r="B14" s="12" t="s">
        <v>17</v>
      </c>
      <c r="C14" s="9">
        <v>-0.56999999999999995</v>
      </c>
      <c r="D14" s="9">
        <v>-0.56999999999999995</v>
      </c>
      <c r="E14" s="13" t="s">
        <v>18</v>
      </c>
      <c r="F14" s="9">
        <v>0</v>
      </c>
      <c r="G14" s="9">
        <v>0</v>
      </c>
    </row>
    <row r="15" spans="2:7" ht="25.5" x14ac:dyDescent="0.2">
      <c r="B15" s="12" t="s">
        <v>19</v>
      </c>
      <c r="C15" s="9">
        <v>1024622.84</v>
      </c>
      <c r="D15" s="9">
        <v>1940850.08</v>
      </c>
      <c r="E15" s="13" t="s">
        <v>20</v>
      </c>
      <c r="F15" s="9">
        <v>0</v>
      </c>
      <c r="G15" s="9">
        <v>0</v>
      </c>
    </row>
    <row r="16" spans="2:7" x14ac:dyDescent="0.2">
      <c r="B16" s="12" t="s">
        <v>21</v>
      </c>
      <c r="C16" s="9">
        <v>0</v>
      </c>
      <c r="D16" s="9">
        <v>0</v>
      </c>
      <c r="E16" s="13" t="s">
        <v>22</v>
      </c>
      <c r="F16" s="9">
        <v>314062.3</v>
      </c>
      <c r="G16" s="9">
        <v>496573.34</v>
      </c>
    </row>
    <row r="17" spans="2:7" x14ac:dyDescent="0.2">
      <c r="B17" s="10" t="s">
        <v>23</v>
      </c>
      <c r="C17" s="9">
        <f>SUM(C18:C24)</f>
        <v>24326565.220000003</v>
      </c>
      <c r="D17" s="9">
        <f>SUM(D18:D24)</f>
        <v>24326421.32</v>
      </c>
      <c r="E17" s="13" t="s">
        <v>24</v>
      </c>
      <c r="F17" s="9">
        <v>0</v>
      </c>
      <c r="G17" s="9">
        <v>0</v>
      </c>
    </row>
    <row r="18" spans="2:7" x14ac:dyDescent="0.2">
      <c r="B18" s="12" t="s">
        <v>25</v>
      </c>
      <c r="C18" s="9">
        <v>0</v>
      </c>
      <c r="D18" s="9">
        <v>0</v>
      </c>
      <c r="E18" s="13" t="s">
        <v>26</v>
      </c>
      <c r="F18" s="9">
        <v>0</v>
      </c>
      <c r="G18" s="9">
        <v>0</v>
      </c>
    </row>
    <row r="19" spans="2:7" x14ac:dyDescent="0.2">
      <c r="B19" s="12" t="s">
        <v>27</v>
      </c>
      <c r="C19" s="9">
        <v>0</v>
      </c>
      <c r="D19" s="9">
        <v>0</v>
      </c>
      <c r="E19" s="11" t="s">
        <v>28</v>
      </c>
      <c r="F19" s="9">
        <f>SUM(F20:F22)</f>
        <v>0</v>
      </c>
      <c r="G19" s="9">
        <f>SUM(G20:G22)</f>
        <v>0</v>
      </c>
    </row>
    <row r="20" spans="2:7" x14ac:dyDescent="0.2">
      <c r="B20" s="12" t="s">
        <v>29</v>
      </c>
      <c r="C20" s="9">
        <v>0.01</v>
      </c>
      <c r="D20" s="9">
        <v>0.01</v>
      </c>
      <c r="E20" s="13" t="s">
        <v>30</v>
      </c>
      <c r="F20" s="9">
        <v>0</v>
      </c>
      <c r="G20" s="9">
        <v>0</v>
      </c>
    </row>
    <row r="21" spans="2:7" x14ac:dyDescent="0.2">
      <c r="B21" s="12" t="s">
        <v>31</v>
      </c>
      <c r="C21" s="9">
        <v>0</v>
      </c>
      <c r="D21" s="9">
        <v>0</v>
      </c>
      <c r="E21" s="14" t="s">
        <v>32</v>
      </c>
      <c r="F21" s="9">
        <v>0</v>
      </c>
      <c r="G21" s="9">
        <v>0</v>
      </c>
    </row>
    <row r="22" spans="2:7" x14ac:dyDescent="0.2">
      <c r="B22" s="12" t="s">
        <v>33</v>
      </c>
      <c r="C22" s="9">
        <v>0</v>
      </c>
      <c r="D22" s="9">
        <v>0</v>
      </c>
      <c r="E22" s="13" t="s">
        <v>34</v>
      </c>
      <c r="F22" s="9">
        <v>0</v>
      </c>
      <c r="G22" s="9">
        <v>0</v>
      </c>
    </row>
    <row r="23" spans="2:7" x14ac:dyDescent="0.2">
      <c r="B23" s="12" t="s">
        <v>35</v>
      </c>
      <c r="C23" s="9">
        <v>0</v>
      </c>
      <c r="D23" s="9">
        <v>0</v>
      </c>
      <c r="E23" s="11" t="s">
        <v>36</v>
      </c>
      <c r="F23" s="9">
        <f>SUM(F24:F25)</f>
        <v>0</v>
      </c>
      <c r="G23" s="9">
        <f>SUM(G24:G25)</f>
        <v>0</v>
      </c>
    </row>
    <row r="24" spans="2:7" x14ac:dyDescent="0.2">
      <c r="B24" s="12" t="s">
        <v>37</v>
      </c>
      <c r="C24" s="9">
        <v>24326565.210000001</v>
      </c>
      <c r="D24" s="9">
        <v>24326421.309999999</v>
      </c>
      <c r="E24" s="13" t="s">
        <v>38</v>
      </c>
      <c r="F24" s="9">
        <v>0</v>
      </c>
      <c r="G24" s="9">
        <v>0</v>
      </c>
    </row>
    <row r="25" spans="2:7" x14ac:dyDescent="0.2">
      <c r="B25" s="10" t="s">
        <v>39</v>
      </c>
      <c r="C25" s="9">
        <f>SUM(C26:C30)</f>
        <v>8717355.6600000001</v>
      </c>
      <c r="D25" s="9">
        <f>SUM(D26:D30)</f>
        <v>17367392.640000001</v>
      </c>
      <c r="E25" s="13" t="s">
        <v>40</v>
      </c>
      <c r="F25" s="9">
        <v>0</v>
      </c>
      <c r="G25" s="9">
        <v>0</v>
      </c>
    </row>
    <row r="26" spans="2:7" ht="25.5" x14ac:dyDescent="0.2">
      <c r="B26" s="12" t="s">
        <v>41</v>
      </c>
      <c r="C26" s="9">
        <v>-0.01</v>
      </c>
      <c r="D26" s="9">
        <v>-0.01</v>
      </c>
      <c r="E26" s="11" t="s">
        <v>42</v>
      </c>
      <c r="F26" s="9">
        <v>0</v>
      </c>
      <c r="G26" s="9">
        <v>0</v>
      </c>
    </row>
    <row r="27" spans="2:7" ht="25.5" x14ac:dyDescent="0.2">
      <c r="B27" s="12" t="s">
        <v>43</v>
      </c>
      <c r="C27" s="9">
        <v>-0.01</v>
      </c>
      <c r="D27" s="9">
        <v>-0.01</v>
      </c>
      <c r="E27" s="11" t="s">
        <v>44</v>
      </c>
      <c r="F27" s="9">
        <f>SUM(F28:F30)</f>
        <v>0</v>
      </c>
      <c r="G27" s="9">
        <f>SUM(G28:G30)</f>
        <v>0</v>
      </c>
    </row>
    <row r="28" spans="2:7" ht="25.5" x14ac:dyDescent="0.2">
      <c r="B28" s="12" t="s">
        <v>45</v>
      </c>
      <c r="C28" s="9">
        <v>0</v>
      </c>
      <c r="D28" s="9">
        <v>0</v>
      </c>
      <c r="E28" s="13" t="s">
        <v>46</v>
      </c>
      <c r="F28" s="9">
        <v>0</v>
      </c>
      <c r="G28" s="9">
        <v>0</v>
      </c>
    </row>
    <row r="29" spans="2:7" x14ac:dyDescent="0.2">
      <c r="B29" s="12" t="s">
        <v>47</v>
      </c>
      <c r="C29" s="9">
        <f>8717355.08+0.6</f>
        <v>8717355.6799999997</v>
      </c>
      <c r="D29" s="9">
        <v>17367392.66</v>
      </c>
      <c r="E29" s="13" t="s">
        <v>48</v>
      </c>
      <c r="F29" s="9">
        <v>0</v>
      </c>
      <c r="G29" s="9">
        <v>0</v>
      </c>
    </row>
    <row r="30" spans="2:7" x14ac:dyDescent="0.2">
      <c r="B30" s="12" t="s">
        <v>49</v>
      </c>
      <c r="C30" s="9">
        <v>0</v>
      </c>
      <c r="D30" s="9">
        <v>0</v>
      </c>
      <c r="E30" s="13" t="s">
        <v>50</v>
      </c>
      <c r="F30" s="9">
        <v>0</v>
      </c>
      <c r="G30" s="9">
        <v>0</v>
      </c>
    </row>
    <row r="31" spans="2:7" ht="25.5" x14ac:dyDescent="0.2">
      <c r="B31" s="10" t="s">
        <v>51</v>
      </c>
      <c r="C31" s="9">
        <f>SUM(C32:C36)</f>
        <v>0</v>
      </c>
      <c r="D31" s="9">
        <f>SUM(D32:D36)</f>
        <v>0</v>
      </c>
      <c r="E31" s="11" t="s">
        <v>52</v>
      </c>
      <c r="F31" s="9">
        <f>SUM(F32:F37)</f>
        <v>9801562.9800000004</v>
      </c>
      <c r="G31" s="9">
        <f>SUM(G32:G37)</f>
        <v>12306983.73</v>
      </c>
    </row>
    <row r="32" spans="2:7" x14ac:dyDescent="0.2">
      <c r="B32" s="12" t="s">
        <v>53</v>
      </c>
      <c r="C32" s="9">
        <v>0</v>
      </c>
      <c r="D32" s="9">
        <v>0</v>
      </c>
      <c r="E32" s="13" t="s">
        <v>54</v>
      </c>
      <c r="F32" s="9">
        <v>0</v>
      </c>
      <c r="G32" s="9">
        <v>0</v>
      </c>
    </row>
    <row r="33" spans="2:7" x14ac:dyDescent="0.2">
      <c r="B33" s="12" t="s">
        <v>55</v>
      </c>
      <c r="C33" s="9">
        <v>0</v>
      </c>
      <c r="D33" s="9">
        <v>0</v>
      </c>
      <c r="E33" s="13" t="s">
        <v>56</v>
      </c>
      <c r="F33" s="9">
        <v>9801562.9800000004</v>
      </c>
      <c r="G33" s="9">
        <v>12306983.73</v>
      </c>
    </row>
    <row r="34" spans="2:7" x14ac:dyDescent="0.2">
      <c r="B34" s="12" t="s">
        <v>57</v>
      </c>
      <c r="C34" s="9">
        <v>0</v>
      </c>
      <c r="D34" s="9">
        <v>0</v>
      </c>
      <c r="E34" s="13" t="s">
        <v>58</v>
      </c>
      <c r="F34" s="9">
        <v>0</v>
      </c>
      <c r="G34" s="9">
        <v>0</v>
      </c>
    </row>
    <row r="35" spans="2:7" ht="25.5" x14ac:dyDescent="0.2">
      <c r="B35" s="12" t="s">
        <v>59</v>
      </c>
      <c r="C35" s="9">
        <v>0</v>
      </c>
      <c r="D35" s="9">
        <v>0</v>
      </c>
      <c r="E35" s="13" t="s">
        <v>60</v>
      </c>
      <c r="F35" s="9">
        <v>0</v>
      </c>
      <c r="G35" s="9">
        <v>0</v>
      </c>
    </row>
    <row r="36" spans="2:7" x14ac:dyDescent="0.2">
      <c r="B36" s="12" t="s">
        <v>61</v>
      </c>
      <c r="C36" s="9">
        <v>0</v>
      </c>
      <c r="D36" s="9">
        <v>0</v>
      </c>
      <c r="E36" s="13" t="s">
        <v>62</v>
      </c>
      <c r="F36" s="9">
        <v>0</v>
      </c>
      <c r="G36" s="9">
        <v>0</v>
      </c>
    </row>
    <row r="37" spans="2:7" x14ac:dyDescent="0.2">
      <c r="B37" s="10" t="s">
        <v>63</v>
      </c>
      <c r="C37" s="9">
        <v>-0.02</v>
      </c>
      <c r="D37" s="9">
        <v>-0.02</v>
      </c>
      <c r="E37" s="13" t="s">
        <v>64</v>
      </c>
      <c r="F37" s="9">
        <v>0</v>
      </c>
      <c r="G37" s="9">
        <v>0</v>
      </c>
    </row>
    <row r="38" spans="2:7" x14ac:dyDescent="0.2">
      <c r="B38" s="10" t="s">
        <v>65</v>
      </c>
      <c r="C38" s="9">
        <f>SUM(C39:C40)</f>
        <v>0</v>
      </c>
      <c r="D38" s="9">
        <f>SUM(D39:D40)</f>
        <v>0</v>
      </c>
      <c r="E38" s="11" t="s">
        <v>66</v>
      </c>
      <c r="F38" s="9">
        <f>SUM(F39:F41)</f>
        <v>0</v>
      </c>
      <c r="G38" s="9">
        <f>SUM(G39:G41)</f>
        <v>0</v>
      </c>
    </row>
    <row r="39" spans="2:7" ht="25.5" x14ac:dyDescent="0.2">
      <c r="B39" s="12" t="s">
        <v>67</v>
      </c>
      <c r="C39" s="9">
        <v>0</v>
      </c>
      <c r="D39" s="9">
        <v>0</v>
      </c>
      <c r="E39" s="13" t="s">
        <v>68</v>
      </c>
      <c r="F39" s="9">
        <v>0</v>
      </c>
      <c r="G39" s="9">
        <v>0</v>
      </c>
    </row>
    <row r="40" spans="2:7" x14ac:dyDescent="0.2">
      <c r="B40" s="12" t="s">
        <v>69</v>
      </c>
      <c r="C40" s="9">
        <v>0</v>
      </c>
      <c r="D40" s="9">
        <v>0</v>
      </c>
      <c r="E40" s="13" t="s">
        <v>70</v>
      </c>
      <c r="F40" s="9">
        <v>0</v>
      </c>
      <c r="G40" s="9">
        <v>0</v>
      </c>
    </row>
    <row r="41" spans="2:7" x14ac:dyDescent="0.2">
      <c r="B41" s="10" t="s">
        <v>71</v>
      </c>
      <c r="C41" s="9">
        <f>SUM(C42:C45)</f>
        <v>8445046.0199999996</v>
      </c>
      <c r="D41" s="9">
        <f>SUM(D42:D45)</f>
        <v>9841598.3399999999</v>
      </c>
      <c r="E41" s="13" t="s">
        <v>72</v>
      </c>
      <c r="F41" s="9">
        <v>0</v>
      </c>
      <c r="G41" s="9">
        <v>0</v>
      </c>
    </row>
    <row r="42" spans="2:7" x14ac:dyDescent="0.2">
      <c r="B42" s="12" t="s">
        <v>73</v>
      </c>
      <c r="C42" s="9">
        <v>0</v>
      </c>
      <c r="D42" s="9">
        <v>0</v>
      </c>
      <c r="E42" s="11" t="s">
        <v>74</v>
      </c>
      <c r="F42" s="9">
        <f>SUM(F43:F45)</f>
        <v>0</v>
      </c>
      <c r="G42" s="9">
        <f>SUM(G43:G45)</f>
        <v>0</v>
      </c>
    </row>
    <row r="43" spans="2:7" x14ac:dyDescent="0.2">
      <c r="B43" s="12" t="s">
        <v>75</v>
      </c>
      <c r="C43" s="9">
        <v>0</v>
      </c>
      <c r="D43" s="9">
        <v>0</v>
      </c>
      <c r="E43" s="13" t="s">
        <v>76</v>
      </c>
      <c r="F43" s="9">
        <v>0</v>
      </c>
      <c r="G43" s="9">
        <v>0</v>
      </c>
    </row>
    <row r="44" spans="2:7" ht="25.5" x14ac:dyDescent="0.2">
      <c r="B44" s="12" t="s">
        <v>77</v>
      </c>
      <c r="C44" s="9">
        <v>0</v>
      </c>
      <c r="D44" s="9">
        <v>0</v>
      </c>
      <c r="E44" s="13" t="s">
        <v>78</v>
      </c>
      <c r="F44" s="9">
        <v>0</v>
      </c>
      <c r="G44" s="9">
        <v>0</v>
      </c>
    </row>
    <row r="45" spans="2:7" x14ac:dyDescent="0.2">
      <c r="B45" s="12" t="s">
        <v>79</v>
      </c>
      <c r="C45" s="9">
        <v>8445046.0199999996</v>
      </c>
      <c r="D45" s="9">
        <v>9841598.3399999999</v>
      </c>
      <c r="E45" s="13" t="s">
        <v>80</v>
      </c>
      <c r="F45" s="9">
        <v>0</v>
      </c>
      <c r="G45" s="9">
        <v>0</v>
      </c>
    </row>
    <row r="46" spans="2:7" x14ac:dyDescent="0.2">
      <c r="B46" s="10"/>
      <c r="C46" s="9"/>
      <c r="D46" s="9"/>
      <c r="E46" s="11"/>
      <c r="F46" s="9"/>
      <c r="G46" s="9"/>
    </row>
    <row r="47" spans="2:7" x14ac:dyDescent="0.2">
      <c r="B47" s="6" t="s">
        <v>81</v>
      </c>
      <c r="C47" s="9">
        <f>C9+C17+C25+C31+C37+C38+C41</f>
        <v>153877931.23000002</v>
      </c>
      <c r="D47" s="9">
        <f>D9+D17+D25+D31+D37+D38+D41</f>
        <v>207524758.47000003</v>
      </c>
      <c r="E47" s="8" t="s">
        <v>82</v>
      </c>
      <c r="F47" s="9">
        <f>F9+F19+F23+F26+F27+F31+F38+F42</f>
        <v>147645988.86000001</v>
      </c>
      <c r="G47" s="9">
        <f>G9+G19+G23+G26+G27+G31+G38+G42</f>
        <v>212164883.09</v>
      </c>
    </row>
    <row r="48" spans="2:7" x14ac:dyDescent="0.2">
      <c r="B48" s="6"/>
      <c r="C48" s="9"/>
      <c r="D48" s="9"/>
      <c r="E48" s="8"/>
      <c r="F48" s="9"/>
      <c r="G48" s="9"/>
    </row>
    <row r="49" spans="2:7" x14ac:dyDescent="0.2">
      <c r="B49" s="6" t="s">
        <v>83</v>
      </c>
      <c r="C49" s="9"/>
      <c r="D49" s="9"/>
      <c r="E49" s="8" t="s">
        <v>84</v>
      </c>
      <c r="F49" s="9"/>
      <c r="G49" s="9"/>
    </row>
    <row r="50" spans="2:7" x14ac:dyDescent="0.2">
      <c r="B50" s="10" t="s">
        <v>85</v>
      </c>
      <c r="C50" s="9">
        <v>0</v>
      </c>
      <c r="D50" s="9">
        <v>0</v>
      </c>
      <c r="E50" s="11" t="s">
        <v>86</v>
      </c>
      <c r="F50" s="9">
        <v>0</v>
      </c>
      <c r="G50" s="9">
        <v>0</v>
      </c>
    </row>
    <row r="51" spans="2:7" x14ac:dyDescent="0.2">
      <c r="B51" s="10" t="s">
        <v>87</v>
      </c>
      <c r="C51" s="9">
        <v>0</v>
      </c>
      <c r="D51" s="9">
        <v>0</v>
      </c>
      <c r="E51" s="11" t="s">
        <v>88</v>
      </c>
      <c r="F51" s="9">
        <v>0</v>
      </c>
      <c r="G51" s="9">
        <v>0</v>
      </c>
    </row>
    <row r="52" spans="2:7" x14ac:dyDescent="0.2">
      <c r="B52" s="10" t="s">
        <v>89</v>
      </c>
      <c r="C52" s="9">
        <v>131213831.61</v>
      </c>
      <c r="D52" s="9">
        <v>205145172.43000001</v>
      </c>
      <c r="E52" s="11" t="s">
        <v>90</v>
      </c>
      <c r="F52" s="9">
        <v>0</v>
      </c>
      <c r="G52" s="9">
        <v>0</v>
      </c>
    </row>
    <row r="53" spans="2:7" x14ac:dyDescent="0.2">
      <c r="B53" s="10" t="s">
        <v>91</v>
      </c>
      <c r="C53" s="9">
        <v>5554343.4699999997</v>
      </c>
      <c r="D53" s="9">
        <v>5554343.4699999997</v>
      </c>
      <c r="E53" s="11" t="s">
        <v>92</v>
      </c>
      <c r="F53" s="9">
        <v>0</v>
      </c>
      <c r="G53" s="9">
        <v>0</v>
      </c>
    </row>
    <row r="54" spans="2:7" x14ac:dyDescent="0.2">
      <c r="B54" s="10" t="s">
        <v>93</v>
      </c>
      <c r="C54" s="9">
        <v>88044</v>
      </c>
      <c r="D54" s="9">
        <v>88044</v>
      </c>
      <c r="E54" s="11" t="s">
        <v>94</v>
      </c>
      <c r="F54" s="9">
        <v>0</v>
      </c>
      <c r="G54" s="9">
        <v>0</v>
      </c>
    </row>
    <row r="55" spans="2:7" x14ac:dyDescent="0.2">
      <c r="B55" s="10" t="s">
        <v>95</v>
      </c>
      <c r="C55" s="9">
        <v>0</v>
      </c>
      <c r="D55" s="9">
        <v>0</v>
      </c>
      <c r="E55" s="11" t="s">
        <v>96</v>
      </c>
      <c r="F55" s="9">
        <v>0</v>
      </c>
      <c r="G55" s="9">
        <v>0</v>
      </c>
    </row>
    <row r="56" spans="2:7" x14ac:dyDescent="0.2">
      <c r="B56" s="10" t="s">
        <v>97</v>
      </c>
      <c r="C56" s="9">
        <v>0</v>
      </c>
      <c r="D56" s="9">
        <v>0</v>
      </c>
      <c r="E56" s="8"/>
      <c r="F56" s="9"/>
      <c r="G56" s="9"/>
    </row>
    <row r="57" spans="2:7" x14ac:dyDescent="0.2">
      <c r="B57" s="10" t="s">
        <v>98</v>
      </c>
      <c r="C57" s="9">
        <v>0</v>
      </c>
      <c r="D57" s="9">
        <v>0</v>
      </c>
      <c r="E57" s="8" t="s">
        <v>99</v>
      </c>
      <c r="F57" s="9">
        <f>SUM(F50:F55)</f>
        <v>0</v>
      </c>
      <c r="G57" s="9">
        <f>SUM(G50:G55)</f>
        <v>0</v>
      </c>
    </row>
    <row r="58" spans="2:7" x14ac:dyDescent="0.2">
      <c r="B58" s="10" t="s">
        <v>100</v>
      </c>
      <c r="C58" s="9">
        <v>0</v>
      </c>
      <c r="D58" s="9">
        <v>0</v>
      </c>
      <c r="E58" s="15"/>
      <c r="F58" s="9"/>
      <c r="G58" s="9"/>
    </row>
    <row r="59" spans="2:7" x14ac:dyDescent="0.2">
      <c r="B59" s="10"/>
      <c r="C59" s="9"/>
      <c r="D59" s="9"/>
      <c r="E59" s="8" t="s">
        <v>101</v>
      </c>
      <c r="F59" s="9">
        <f>F47+F57</f>
        <v>147645988.86000001</v>
      </c>
      <c r="G59" s="9">
        <f>G47+G57</f>
        <v>212164883.09</v>
      </c>
    </row>
    <row r="60" spans="2:7" ht="25.5" x14ac:dyDescent="0.2">
      <c r="B60" s="6" t="s">
        <v>102</v>
      </c>
      <c r="C60" s="9">
        <f>SUM(C50:C58)</f>
        <v>136856219.08000001</v>
      </c>
      <c r="D60" s="9">
        <f>SUM(D50:D58)</f>
        <v>210787559.90000001</v>
      </c>
      <c r="E60" s="11"/>
      <c r="F60" s="9"/>
      <c r="G60" s="9"/>
    </row>
    <row r="61" spans="2:7" x14ac:dyDescent="0.2">
      <c r="B61" s="10"/>
      <c r="C61" s="9"/>
      <c r="D61" s="9"/>
      <c r="E61" s="8" t="s">
        <v>103</v>
      </c>
      <c r="F61" s="9"/>
      <c r="G61" s="9"/>
    </row>
    <row r="62" spans="2:7" x14ac:dyDescent="0.2">
      <c r="B62" s="6" t="s">
        <v>104</v>
      </c>
      <c r="C62" s="9">
        <f>C47+C60</f>
        <v>290734150.31000006</v>
      </c>
      <c r="D62" s="9">
        <f>D47+D60</f>
        <v>418312318.37</v>
      </c>
      <c r="E62" s="8"/>
      <c r="F62" s="9"/>
      <c r="G62" s="9"/>
    </row>
    <row r="63" spans="2:7" x14ac:dyDescent="0.2">
      <c r="B63" s="10"/>
      <c r="C63" s="9"/>
      <c r="D63" s="9"/>
      <c r="E63" s="8" t="s">
        <v>105</v>
      </c>
      <c r="F63" s="9">
        <f>SUM(F64:F66)</f>
        <v>0</v>
      </c>
      <c r="G63" s="9">
        <f>SUM(G64:G66)</f>
        <v>0</v>
      </c>
    </row>
    <row r="64" spans="2:7" x14ac:dyDescent="0.2">
      <c r="B64" s="10"/>
      <c r="C64" s="9"/>
      <c r="D64" s="9"/>
      <c r="E64" s="11" t="s">
        <v>106</v>
      </c>
      <c r="F64" s="9">
        <v>0</v>
      </c>
      <c r="G64" s="9">
        <v>0</v>
      </c>
    </row>
    <row r="65" spans="2:7" x14ac:dyDescent="0.2">
      <c r="B65" s="10"/>
      <c r="C65" s="9"/>
      <c r="D65" s="9"/>
      <c r="E65" s="11" t="s">
        <v>107</v>
      </c>
      <c r="F65" s="9">
        <v>0</v>
      </c>
      <c r="G65" s="9">
        <v>0</v>
      </c>
    </row>
    <row r="66" spans="2:7" x14ac:dyDescent="0.2">
      <c r="B66" s="10"/>
      <c r="C66" s="9"/>
      <c r="D66" s="9"/>
      <c r="E66" s="11" t="s">
        <v>108</v>
      </c>
      <c r="F66" s="9">
        <v>0</v>
      </c>
      <c r="G66" s="9">
        <v>0</v>
      </c>
    </row>
    <row r="67" spans="2:7" x14ac:dyDescent="0.2">
      <c r="B67" s="10"/>
      <c r="C67" s="9"/>
      <c r="D67" s="9"/>
      <c r="E67" s="11"/>
      <c r="F67" s="9"/>
      <c r="G67" s="9"/>
    </row>
    <row r="68" spans="2:7" x14ac:dyDescent="0.2">
      <c r="B68" s="10"/>
      <c r="C68" s="9"/>
      <c r="D68" s="9"/>
      <c r="E68" s="8" t="s">
        <v>109</v>
      </c>
      <c r="F68" s="9">
        <f>SUM(F69:F73)</f>
        <v>143088160.84999999</v>
      </c>
      <c r="G68" s="9">
        <f>SUM(G69:G73)</f>
        <v>206147435.28</v>
      </c>
    </row>
    <row r="69" spans="2:7" x14ac:dyDescent="0.2">
      <c r="B69" s="10"/>
      <c r="C69" s="9"/>
      <c r="D69" s="9"/>
      <c r="E69" s="11" t="s">
        <v>110</v>
      </c>
      <c r="F69" s="9">
        <v>17835156.699999999</v>
      </c>
      <c r="G69" s="9">
        <v>126548268.26000001</v>
      </c>
    </row>
    <row r="70" spans="2:7" x14ac:dyDescent="0.2">
      <c r="B70" s="10"/>
      <c r="C70" s="9"/>
      <c r="D70" s="9"/>
      <c r="E70" s="11" t="s">
        <v>111</v>
      </c>
      <c r="F70" s="9">
        <v>120218121.62</v>
      </c>
      <c r="G70" s="9">
        <v>74564284.489999995</v>
      </c>
    </row>
    <row r="71" spans="2:7" x14ac:dyDescent="0.2">
      <c r="B71" s="10"/>
      <c r="C71" s="9"/>
      <c r="D71" s="9"/>
      <c r="E71" s="11" t="s">
        <v>112</v>
      </c>
      <c r="F71" s="9">
        <v>241591.43</v>
      </c>
      <c r="G71" s="9">
        <v>241591.43</v>
      </c>
    </row>
    <row r="72" spans="2:7" x14ac:dyDescent="0.2">
      <c r="B72" s="10"/>
      <c r="C72" s="9"/>
      <c r="D72" s="9"/>
      <c r="E72" s="11" t="s">
        <v>113</v>
      </c>
      <c r="F72" s="9">
        <v>0</v>
      </c>
      <c r="G72" s="9">
        <v>0</v>
      </c>
    </row>
    <row r="73" spans="2:7" x14ac:dyDescent="0.2">
      <c r="B73" s="10"/>
      <c r="C73" s="9"/>
      <c r="D73" s="9"/>
      <c r="E73" s="11" t="s">
        <v>114</v>
      </c>
      <c r="F73" s="9">
        <v>4793291.0999999996</v>
      </c>
      <c r="G73" s="9">
        <v>4793291.0999999996</v>
      </c>
    </row>
    <row r="74" spans="2:7" x14ac:dyDescent="0.2">
      <c r="B74" s="10"/>
      <c r="C74" s="9"/>
      <c r="D74" s="9"/>
      <c r="E74" s="11"/>
      <c r="F74" s="9"/>
      <c r="G74" s="9"/>
    </row>
    <row r="75" spans="2:7" ht="25.5" x14ac:dyDescent="0.2">
      <c r="B75" s="10"/>
      <c r="C75" s="9"/>
      <c r="D75" s="9"/>
      <c r="E75" s="8" t="s">
        <v>115</v>
      </c>
      <c r="F75" s="9">
        <f>SUM(F76:F77)</f>
        <v>0</v>
      </c>
      <c r="G75" s="9">
        <f>SUM(G76:G77)</f>
        <v>0</v>
      </c>
    </row>
    <row r="76" spans="2:7" x14ac:dyDescent="0.2">
      <c r="B76" s="10"/>
      <c r="C76" s="9"/>
      <c r="D76" s="9"/>
      <c r="E76" s="11" t="s">
        <v>116</v>
      </c>
      <c r="F76" s="9">
        <v>0</v>
      </c>
      <c r="G76" s="9">
        <v>0</v>
      </c>
    </row>
    <row r="77" spans="2:7" x14ac:dyDescent="0.2">
      <c r="B77" s="10"/>
      <c r="C77" s="9"/>
      <c r="D77" s="9"/>
      <c r="E77" s="11" t="s">
        <v>117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/>
      <c r="F78" s="9"/>
      <c r="G78" s="9"/>
    </row>
    <row r="79" spans="2:7" x14ac:dyDescent="0.2">
      <c r="B79" s="10"/>
      <c r="C79" s="9"/>
      <c r="D79" s="9"/>
      <c r="E79" s="8" t="s">
        <v>118</v>
      </c>
      <c r="F79" s="9">
        <f>F63+F68+F75</f>
        <v>143088160.84999999</v>
      </c>
      <c r="G79" s="9">
        <f>G63+G68+G75</f>
        <v>206147435.28</v>
      </c>
    </row>
    <row r="80" spans="2:7" x14ac:dyDescent="0.2">
      <c r="B80" s="10"/>
      <c r="C80" s="9"/>
      <c r="D80" s="9"/>
      <c r="E80" s="11"/>
      <c r="F80" s="9"/>
      <c r="G80" s="9"/>
    </row>
    <row r="81" spans="2:7" x14ac:dyDescent="0.2">
      <c r="B81" s="10"/>
      <c r="C81" s="9"/>
      <c r="D81" s="9"/>
      <c r="E81" s="8" t="s">
        <v>119</v>
      </c>
      <c r="F81" s="9">
        <f>F59+F79</f>
        <v>290734149.71000004</v>
      </c>
      <c r="G81" s="9">
        <f>G59+G79</f>
        <v>418312318.37</v>
      </c>
    </row>
    <row r="82" spans="2:7" ht="13.5" thickBot="1" x14ac:dyDescent="0.25">
      <c r="B82" s="16"/>
      <c r="C82" s="17"/>
      <c r="D82" s="17"/>
      <c r="E82" s="18"/>
      <c r="F82" s="19"/>
      <c r="G82" s="19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B1:K39"/>
  <sheetViews>
    <sheetView workbookViewId="0">
      <pane xSplit="1" ySplit="7" topLeftCell="B23" activePane="bottomRight" state="frozen"/>
      <selection pane="topRight" activeCell="B1" sqref="B1"/>
      <selection pane="bottomLeft" activeCell="A8" sqref="A8"/>
      <selection pane="bottomRight" activeCell="K17" sqref="K17"/>
    </sheetView>
  </sheetViews>
  <sheetFormatPr baseColWidth="10" defaultRowHeight="12.75" x14ac:dyDescent="0.2"/>
  <cols>
    <col min="1" max="1" width="5" style="24" customWidth="1"/>
    <col min="2" max="2" width="43" style="24" customWidth="1"/>
    <col min="3" max="3" width="12.85546875" style="24" customWidth="1"/>
    <col min="4" max="4" width="13.28515625" style="24" customWidth="1"/>
    <col min="5" max="5" width="15" style="24" customWidth="1"/>
    <col min="6" max="6" width="16.5703125" style="24" customWidth="1"/>
    <col min="7" max="7" width="13.42578125" style="24" customWidth="1"/>
    <col min="8" max="8" width="14" style="24" customWidth="1"/>
    <col min="9" max="9" width="15" style="24" customWidth="1"/>
    <col min="10" max="16384" width="11.42578125" style="24"/>
  </cols>
  <sheetData>
    <row r="1" spans="2:9" ht="13.5" thickBot="1" x14ac:dyDescent="0.25"/>
    <row r="2" spans="2:9" ht="13.5" thickBot="1" x14ac:dyDescent="0.25">
      <c r="B2" s="301" t="s">
        <v>120</v>
      </c>
      <c r="C2" s="302"/>
      <c r="D2" s="302"/>
      <c r="E2" s="302"/>
      <c r="F2" s="302"/>
      <c r="G2" s="302"/>
      <c r="H2" s="302"/>
      <c r="I2" s="303"/>
    </row>
    <row r="3" spans="2:9" ht="13.5" thickBot="1" x14ac:dyDescent="0.25">
      <c r="B3" s="304" t="s">
        <v>174</v>
      </c>
      <c r="C3" s="305"/>
      <c r="D3" s="305"/>
      <c r="E3" s="305"/>
      <c r="F3" s="305"/>
      <c r="G3" s="305"/>
      <c r="H3" s="305"/>
      <c r="I3" s="306"/>
    </row>
    <row r="4" spans="2:9" ht="13.5" thickBot="1" x14ac:dyDescent="0.25">
      <c r="B4" s="304" t="s">
        <v>173</v>
      </c>
      <c r="C4" s="305"/>
      <c r="D4" s="305"/>
      <c r="E4" s="305"/>
      <c r="F4" s="305"/>
      <c r="G4" s="305"/>
      <c r="H4" s="305"/>
      <c r="I4" s="306"/>
    </row>
    <row r="5" spans="2:9" ht="13.5" thickBot="1" x14ac:dyDescent="0.25">
      <c r="B5" s="304" t="s">
        <v>1</v>
      </c>
      <c r="C5" s="305"/>
      <c r="D5" s="305"/>
      <c r="E5" s="305"/>
      <c r="F5" s="305"/>
      <c r="G5" s="305"/>
      <c r="H5" s="305"/>
      <c r="I5" s="306"/>
    </row>
    <row r="6" spans="2:9" ht="76.5" x14ac:dyDescent="0.2">
      <c r="B6" s="46" t="s">
        <v>172</v>
      </c>
      <c r="C6" s="46" t="s">
        <v>171</v>
      </c>
      <c r="D6" s="46" t="s">
        <v>170</v>
      </c>
      <c r="E6" s="46" t="s">
        <v>169</v>
      </c>
      <c r="F6" s="46" t="s">
        <v>168</v>
      </c>
      <c r="G6" s="46" t="s">
        <v>167</v>
      </c>
      <c r="H6" s="46" t="s">
        <v>166</v>
      </c>
      <c r="I6" s="46" t="s">
        <v>165</v>
      </c>
    </row>
    <row r="7" spans="2:9" ht="13.5" thickBot="1" x14ac:dyDescent="0.25">
      <c r="B7" s="45" t="s">
        <v>164</v>
      </c>
      <c r="C7" s="45" t="s">
        <v>163</v>
      </c>
      <c r="D7" s="45" t="s">
        <v>162</v>
      </c>
      <c r="E7" s="45" t="s">
        <v>161</v>
      </c>
      <c r="F7" s="45" t="s">
        <v>160</v>
      </c>
      <c r="G7" s="45" t="s">
        <v>159</v>
      </c>
      <c r="H7" s="45" t="s">
        <v>158</v>
      </c>
      <c r="I7" s="45" t="s">
        <v>157</v>
      </c>
    </row>
    <row r="8" spans="2:9" ht="12.75" customHeight="1" x14ac:dyDescent="0.2">
      <c r="B8" s="42" t="s">
        <v>156</v>
      </c>
      <c r="C8" s="30">
        <f t="shared" ref="C8:I8" si="0">C9+C13</f>
        <v>0</v>
      </c>
      <c r="D8" s="30">
        <f t="shared" si="0"/>
        <v>0</v>
      </c>
      <c r="E8" s="30">
        <f t="shared" si="0"/>
        <v>0</v>
      </c>
      <c r="F8" s="30">
        <f t="shared" si="0"/>
        <v>0</v>
      </c>
      <c r="G8" s="30">
        <f t="shared" si="0"/>
        <v>0</v>
      </c>
      <c r="H8" s="30">
        <f t="shared" si="0"/>
        <v>0</v>
      </c>
      <c r="I8" s="30">
        <f t="shared" si="0"/>
        <v>0</v>
      </c>
    </row>
    <row r="9" spans="2:9" ht="12.75" customHeight="1" x14ac:dyDescent="0.2">
      <c r="B9" s="42" t="s">
        <v>155</v>
      </c>
      <c r="C9" s="30">
        <f t="shared" ref="C9:I9" si="1">SUM(C10:C12)</f>
        <v>0</v>
      </c>
      <c r="D9" s="30">
        <f t="shared" si="1"/>
        <v>0</v>
      </c>
      <c r="E9" s="30">
        <f t="shared" si="1"/>
        <v>0</v>
      </c>
      <c r="F9" s="30">
        <f t="shared" si="1"/>
        <v>0</v>
      </c>
      <c r="G9" s="30">
        <f t="shared" si="1"/>
        <v>0</v>
      </c>
      <c r="H9" s="30">
        <f t="shared" si="1"/>
        <v>0</v>
      </c>
      <c r="I9" s="30">
        <f t="shared" si="1"/>
        <v>0</v>
      </c>
    </row>
    <row r="10" spans="2:9" x14ac:dyDescent="0.2">
      <c r="B10" s="44" t="s">
        <v>154</v>
      </c>
      <c r="C10" s="30">
        <v>0</v>
      </c>
      <c r="D10" s="30">
        <v>0</v>
      </c>
      <c r="E10" s="30">
        <v>0</v>
      </c>
      <c r="F10" s="30"/>
      <c r="G10" s="28">
        <v>0</v>
      </c>
      <c r="H10" s="30">
        <v>0</v>
      </c>
      <c r="I10" s="30">
        <v>0</v>
      </c>
    </row>
    <row r="11" spans="2:9" x14ac:dyDescent="0.2">
      <c r="B11" s="44" t="s">
        <v>153</v>
      </c>
      <c r="C11" s="28">
        <v>0</v>
      </c>
      <c r="D11" s="28">
        <v>0</v>
      </c>
      <c r="E11" s="28">
        <v>0</v>
      </c>
      <c r="F11" s="28"/>
      <c r="G11" s="28">
        <v>0</v>
      </c>
      <c r="H11" s="28">
        <v>0</v>
      </c>
      <c r="I11" s="28">
        <v>0</v>
      </c>
    </row>
    <row r="12" spans="2:9" x14ac:dyDescent="0.2">
      <c r="B12" s="44" t="s">
        <v>152</v>
      </c>
      <c r="C12" s="28">
        <v>0</v>
      </c>
      <c r="D12" s="28">
        <v>0</v>
      </c>
      <c r="E12" s="28">
        <v>0</v>
      </c>
      <c r="F12" s="28"/>
      <c r="G12" s="28">
        <v>0</v>
      </c>
      <c r="H12" s="28">
        <v>0</v>
      </c>
      <c r="I12" s="28">
        <v>0</v>
      </c>
    </row>
    <row r="13" spans="2:9" ht="12.75" customHeight="1" x14ac:dyDescent="0.2">
      <c r="B13" s="42" t="s">
        <v>151</v>
      </c>
      <c r="C13" s="30">
        <f t="shared" ref="C13:I13" si="2">SUM(C14:C16)</f>
        <v>0</v>
      </c>
      <c r="D13" s="30">
        <f t="shared" si="2"/>
        <v>0</v>
      </c>
      <c r="E13" s="30">
        <f t="shared" si="2"/>
        <v>0</v>
      </c>
      <c r="F13" s="30">
        <f t="shared" si="2"/>
        <v>0</v>
      </c>
      <c r="G13" s="30">
        <f t="shared" si="2"/>
        <v>0</v>
      </c>
      <c r="H13" s="30">
        <f t="shared" si="2"/>
        <v>0</v>
      </c>
      <c r="I13" s="30">
        <f t="shared" si="2"/>
        <v>0</v>
      </c>
    </row>
    <row r="14" spans="2:9" x14ac:dyDescent="0.2">
      <c r="B14" s="44" t="s">
        <v>150</v>
      </c>
      <c r="C14" s="30">
        <v>0</v>
      </c>
      <c r="D14" s="30">
        <v>0</v>
      </c>
      <c r="E14" s="30">
        <v>0</v>
      </c>
      <c r="F14" s="30"/>
      <c r="G14" s="28">
        <v>0</v>
      </c>
      <c r="H14" s="30">
        <v>0</v>
      </c>
      <c r="I14" s="30">
        <v>0</v>
      </c>
    </row>
    <row r="15" spans="2:9" x14ac:dyDescent="0.2">
      <c r="B15" s="44" t="s">
        <v>149</v>
      </c>
      <c r="C15" s="28">
        <v>0</v>
      </c>
      <c r="D15" s="28">
        <v>0</v>
      </c>
      <c r="E15" s="28">
        <v>0</v>
      </c>
      <c r="F15" s="28"/>
      <c r="G15" s="28">
        <v>0</v>
      </c>
      <c r="H15" s="28">
        <v>0</v>
      </c>
      <c r="I15" s="28">
        <v>0</v>
      </c>
    </row>
    <row r="16" spans="2:9" x14ac:dyDescent="0.2">
      <c r="B16" s="44" t="s">
        <v>148</v>
      </c>
      <c r="C16" s="28">
        <v>0</v>
      </c>
      <c r="D16" s="28">
        <v>0</v>
      </c>
      <c r="E16" s="28">
        <v>0</v>
      </c>
      <c r="F16" s="28"/>
      <c r="G16" s="28">
        <v>0</v>
      </c>
      <c r="H16" s="28">
        <v>0</v>
      </c>
      <c r="I16" s="28">
        <v>0</v>
      </c>
    </row>
    <row r="17" spans="2:11" x14ac:dyDescent="0.2">
      <c r="B17" s="42" t="s">
        <v>147</v>
      </c>
      <c r="C17" s="30">
        <v>212164883.09</v>
      </c>
      <c r="D17" s="43"/>
      <c r="E17" s="43"/>
      <c r="F17" s="43"/>
      <c r="G17" s="28">
        <v>147645988.86000001</v>
      </c>
      <c r="H17" s="43"/>
      <c r="I17" s="43"/>
      <c r="K17" s="25"/>
    </row>
    <row r="18" spans="2:11" x14ac:dyDescent="0.2">
      <c r="B18" s="29"/>
      <c r="C18" s="28"/>
      <c r="D18" s="28"/>
      <c r="E18" s="28"/>
      <c r="F18" s="28"/>
      <c r="G18" s="28"/>
      <c r="H18" s="28"/>
      <c r="I18" s="28"/>
    </row>
    <row r="19" spans="2:11" ht="12.75" customHeight="1" x14ac:dyDescent="0.2">
      <c r="B19" s="39" t="s">
        <v>146</v>
      </c>
      <c r="C19" s="30">
        <f>C8+C17</f>
        <v>212164883.09</v>
      </c>
      <c r="D19" s="30">
        <f t="shared" ref="D19:I19" si="3">D8+D17</f>
        <v>0</v>
      </c>
      <c r="E19" s="30">
        <f t="shared" si="3"/>
        <v>0</v>
      </c>
      <c r="F19" s="30">
        <f t="shared" si="3"/>
        <v>0</v>
      </c>
      <c r="G19" s="30">
        <f t="shared" si="3"/>
        <v>147645988.86000001</v>
      </c>
      <c r="H19" s="30">
        <f t="shared" si="3"/>
        <v>0</v>
      </c>
      <c r="I19" s="30">
        <f t="shared" si="3"/>
        <v>0</v>
      </c>
    </row>
    <row r="20" spans="2:11" x14ac:dyDescent="0.2">
      <c r="B20" s="42"/>
      <c r="C20" s="30"/>
      <c r="D20" s="30"/>
      <c r="E20" s="30"/>
      <c r="F20" s="30"/>
      <c r="G20" s="30"/>
      <c r="H20" s="30"/>
      <c r="I20" s="30"/>
    </row>
    <row r="21" spans="2:11" ht="12.75" customHeight="1" x14ac:dyDescent="0.2">
      <c r="B21" s="42" t="s">
        <v>145</v>
      </c>
      <c r="C21" s="30">
        <f t="shared" ref="C21:I21" si="4">SUM(C22:C24)</f>
        <v>0</v>
      </c>
      <c r="D21" s="30">
        <f t="shared" si="4"/>
        <v>0</v>
      </c>
      <c r="E21" s="30">
        <f t="shared" si="4"/>
        <v>0</v>
      </c>
      <c r="F21" s="30">
        <f t="shared" si="4"/>
        <v>0</v>
      </c>
      <c r="G21" s="30">
        <f t="shared" si="4"/>
        <v>0</v>
      </c>
      <c r="H21" s="30">
        <f t="shared" si="4"/>
        <v>0</v>
      </c>
      <c r="I21" s="30">
        <f t="shared" si="4"/>
        <v>0</v>
      </c>
    </row>
    <row r="22" spans="2:11" ht="12.75" customHeight="1" x14ac:dyDescent="0.2">
      <c r="B22" s="29" t="s">
        <v>144</v>
      </c>
      <c r="C22" s="28"/>
      <c r="D22" s="28"/>
      <c r="E22" s="28"/>
      <c r="F22" s="28"/>
      <c r="G22" s="28">
        <f>C22+D22-E22+F22</f>
        <v>0</v>
      </c>
      <c r="H22" s="28"/>
      <c r="I22" s="28"/>
    </row>
    <row r="23" spans="2:11" ht="12.75" customHeight="1" x14ac:dyDescent="0.2">
      <c r="B23" s="29" t="s">
        <v>143</v>
      </c>
      <c r="C23" s="28"/>
      <c r="D23" s="28"/>
      <c r="E23" s="28"/>
      <c r="F23" s="28"/>
      <c r="G23" s="28">
        <f>C23+D23-E23+F23</f>
        <v>0</v>
      </c>
      <c r="H23" s="28"/>
      <c r="I23" s="28"/>
    </row>
    <row r="24" spans="2:11" ht="12.75" customHeight="1" x14ac:dyDescent="0.2">
      <c r="B24" s="29" t="s">
        <v>142</v>
      </c>
      <c r="C24" s="28"/>
      <c r="D24" s="28"/>
      <c r="E24" s="28"/>
      <c r="F24" s="28"/>
      <c r="G24" s="28">
        <f>C24+D24-E24+F24</f>
        <v>0</v>
      </c>
      <c r="H24" s="28"/>
      <c r="I24" s="28"/>
    </row>
    <row r="25" spans="2:11" x14ac:dyDescent="0.2">
      <c r="B25" s="41"/>
      <c r="C25" s="40"/>
      <c r="D25" s="40"/>
      <c r="E25" s="40"/>
      <c r="F25" s="40"/>
      <c r="G25" s="40"/>
      <c r="H25" s="40"/>
      <c r="I25" s="40"/>
    </row>
    <row r="26" spans="2:11" ht="25.5" x14ac:dyDescent="0.2">
      <c r="B26" s="39" t="s">
        <v>141</v>
      </c>
      <c r="C26" s="30">
        <f t="shared" ref="C26:I26" si="5">SUM(C27:C29)</f>
        <v>0</v>
      </c>
      <c r="D26" s="30">
        <f t="shared" si="5"/>
        <v>0</v>
      </c>
      <c r="E26" s="30">
        <f t="shared" si="5"/>
        <v>0</v>
      </c>
      <c r="F26" s="30">
        <f t="shared" si="5"/>
        <v>0</v>
      </c>
      <c r="G26" s="30">
        <f t="shared" si="5"/>
        <v>0</v>
      </c>
      <c r="H26" s="30">
        <f t="shared" si="5"/>
        <v>0</v>
      </c>
      <c r="I26" s="30">
        <f t="shared" si="5"/>
        <v>0</v>
      </c>
    </row>
    <row r="27" spans="2:11" ht="12.75" customHeight="1" x14ac:dyDescent="0.2">
      <c r="B27" s="29" t="s">
        <v>140</v>
      </c>
      <c r="C27" s="28"/>
      <c r="D27" s="28"/>
      <c r="E27" s="28"/>
      <c r="F27" s="28"/>
      <c r="G27" s="28">
        <f>C27+D27-E27+F27</f>
        <v>0</v>
      </c>
      <c r="H27" s="28"/>
      <c r="I27" s="28"/>
    </row>
    <row r="28" spans="2:11" ht="12.75" customHeight="1" x14ac:dyDescent="0.2">
      <c r="B28" s="29" t="s">
        <v>139</v>
      </c>
      <c r="C28" s="28"/>
      <c r="D28" s="28"/>
      <c r="E28" s="28"/>
      <c r="F28" s="28"/>
      <c r="G28" s="28">
        <f>C28+D28-E28+F28</f>
        <v>0</v>
      </c>
      <c r="H28" s="28"/>
      <c r="I28" s="28"/>
    </row>
    <row r="29" spans="2:11" ht="12.75" customHeight="1" x14ac:dyDescent="0.2">
      <c r="B29" s="29" t="s">
        <v>138</v>
      </c>
      <c r="C29" s="28"/>
      <c r="D29" s="28"/>
      <c r="E29" s="28"/>
      <c r="F29" s="28"/>
      <c r="G29" s="28">
        <f>C29+D29-E29+F29</f>
        <v>0</v>
      </c>
      <c r="H29" s="28"/>
      <c r="I29" s="28"/>
    </row>
    <row r="30" spans="2:11" ht="13.5" thickBot="1" x14ac:dyDescent="0.25">
      <c r="B30" s="38"/>
      <c r="C30" s="37"/>
      <c r="D30" s="37"/>
      <c r="E30" s="37"/>
      <c r="F30" s="37"/>
      <c r="G30" s="37"/>
      <c r="H30" s="37"/>
      <c r="I30" s="37"/>
    </row>
    <row r="31" spans="2:11" ht="18.75" customHeight="1" x14ac:dyDescent="0.2">
      <c r="B31" s="309" t="s">
        <v>137</v>
      </c>
      <c r="C31" s="309"/>
      <c r="D31" s="309"/>
      <c r="E31" s="309"/>
      <c r="F31" s="309"/>
      <c r="G31" s="309"/>
      <c r="H31" s="309"/>
      <c r="I31" s="309"/>
    </row>
    <row r="32" spans="2:11" x14ac:dyDescent="0.2">
      <c r="B32" s="36" t="s">
        <v>136</v>
      </c>
      <c r="C32" s="25"/>
      <c r="D32" s="35"/>
      <c r="E32" s="35"/>
      <c r="F32" s="35"/>
      <c r="G32" s="35"/>
      <c r="H32" s="35"/>
      <c r="I32" s="35"/>
    </row>
    <row r="33" spans="2:9" ht="13.5" thickBot="1" x14ac:dyDescent="0.25">
      <c r="B33" s="34"/>
      <c r="C33" s="25"/>
      <c r="D33" s="25"/>
      <c r="E33" s="25"/>
      <c r="F33" s="25"/>
      <c r="G33" s="25"/>
      <c r="H33" s="25"/>
      <c r="I33" s="25"/>
    </row>
    <row r="34" spans="2:9" ht="38.25" customHeight="1" x14ac:dyDescent="0.2">
      <c r="B34" s="307" t="s">
        <v>135</v>
      </c>
      <c r="C34" s="307" t="s">
        <v>134</v>
      </c>
      <c r="D34" s="307" t="s">
        <v>133</v>
      </c>
      <c r="E34" s="33" t="s">
        <v>132</v>
      </c>
      <c r="F34" s="307" t="s">
        <v>131</v>
      </c>
      <c r="G34" s="33" t="s">
        <v>130</v>
      </c>
      <c r="H34" s="25"/>
      <c r="I34" s="25"/>
    </row>
    <row r="35" spans="2:9" ht="15.75" customHeight="1" thickBot="1" x14ac:dyDescent="0.25">
      <c r="B35" s="308"/>
      <c r="C35" s="308"/>
      <c r="D35" s="308"/>
      <c r="E35" s="32" t="s">
        <v>129</v>
      </c>
      <c r="F35" s="308"/>
      <c r="G35" s="32" t="s">
        <v>128</v>
      </c>
      <c r="H35" s="25"/>
      <c r="I35" s="25"/>
    </row>
    <row r="36" spans="2:9" x14ac:dyDescent="0.2">
      <c r="B36" s="31" t="s">
        <v>127</v>
      </c>
      <c r="C36" s="30">
        <f>SUM(C37:C39)</f>
        <v>0</v>
      </c>
      <c r="D36" s="30">
        <f>SUM(D37:D39)</f>
        <v>0</v>
      </c>
      <c r="E36" s="30">
        <f>SUM(E37:E39)</f>
        <v>0</v>
      </c>
      <c r="F36" s="30">
        <f>SUM(F37:F39)</f>
        <v>0</v>
      </c>
      <c r="G36" s="30">
        <f>SUM(G37:G39)</f>
        <v>0</v>
      </c>
      <c r="H36" s="25"/>
      <c r="I36" s="25"/>
    </row>
    <row r="37" spans="2:9" x14ac:dyDescent="0.2">
      <c r="B37" s="29" t="s">
        <v>126</v>
      </c>
      <c r="C37" s="28"/>
      <c r="D37" s="28"/>
      <c r="E37" s="28"/>
      <c r="F37" s="28"/>
      <c r="G37" s="28"/>
      <c r="H37" s="25"/>
      <c r="I37" s="25"/>
    </row>
    <row r="38" spans="2:9" x14ac:dyDescent="0.2">
      <c r="B38" s="29" t="s">
        <v>125</v>
      </c>
      <c r="C38" s="28"/>
      <c r="D38" s="28"/>
      <c r="E38" s="28"/>
      <c r="F38" s="28"/>
      <c r="G38" s="28"/>
      <c r="H38" s="25"/>
      <c r="I38" s="25"/>
    </row>
    <row r="39" spans="2:9" ht="13.5" thickBot="1" x14ac:dyDescent="0.25">
      <c r="B39" s="27" t="s">
        <v>124</v>
      </c>
      <c r="C39" s="26"/>
      <c r="D39" s="26"/>
      <c r="E39" s="26"/>
      <c r="F39" s="26"/>
      <c r="G39" s="26"/>
      <c r="H39" s="25"/>
      <c r="I39" s="25"/>
    </row>
  </sheetData>
  <mergeCells count="9">
    <mergeCell ref="B2:I2"/>
    <mergeCell ref="B3:I3"/>
    <mergeCell ref="B4:I4"/>
    <mergeCell ref="B5:I5"/>
    <mergeCell ref="B34:B35"/>
    <mergeCell ref="C34:C35"/>
    <mergeCell ref="D34:D35"/>
    <mergeCell ref="F34:F35"/>
    <mergeCell ref="B31:I31"/>
  </mergeCells>
  <pageMargins left="0.7" right="0.7" top="0.75" bottom="0.75" header="0.3" footer="0.3"/>
  <pageSetup scale="6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L22"/>
  <sheetViews>
    <sheetView workbookViewId="0">
      <selection activeCell="E33" sqref="E33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301" t="s">
        <v>120</v>
      </c>
      <c r="C2" s="302"/>
      <c r="D2" s="302"/>
      <c r="E2" s="302"/>
      <c r="F2" s="302"/>
      <c r="G2" s="302"/>
      <c r="H2" s="302"/>
      <c r="I2" s="302"/>
      <c r="J2" s="302"/>
      <c r="K2" s="302"/>
      <c r="L2" s="303"/>
    </row>
    <row r="3" spans="2:12" ht="15.75" thickBot="1" x14ac:dyDescent="0.3">
      <c r="B3" s="304" t="s">
        <v>201</v>
      </c>
      <c r="C3" s="305"/>
      <c r="D3" s="305"/>
      <c r="E3" s="305"/>
      <c r="F3" s="305"/>
      <c r="G3" s="305"/>
      <c r="H3" s="305"/>
      <c r="I3" s="305"/>
      <c r="J3" s="305"/>
      <c r="K3" s="305"/>
      <c r="L3" s="306"/>
    </row>
    <row r="4" spans="2:12" ht="15.75" thickBot="1" x14ac:dyDescent="0.3">
      <c r="B4" s="304" t="s">
        <v>173</v>
      </c>
      <c r="C4" s="305"/>
      <c r="D4" s="305"/>
      <c r="E4" s="305"/>
      <c r="F4" s="305"/>
      <c r="G4" s="305"/>
      <c r="H4" s="305"/>
      <c r="I4" s="305"/>
      <c r="J4" s="305"/>
      <c r="K4" s="305"/>
      <c r="L4" s="306"/>
    </row>
    <row r="5" spans="2:12" ht="15.75" thickBot="1" x14ac:dyDescent="0.3">
      <c r="B5" s="304" t="s">
        <v>1</v>
      </c>
      <c r="C5" s="305"/>
      <c r="D5" s="305"/>
      <c r="E5" s="305"/>
      <c r="F5" s="305"/>
      <c r="G5" s="305"/>
      <c r="H5" s="305"/>
      <c r="I5" s="305"/>
      <c r="J5" s="305"/>
      <c r="K5" s="305"/>
      <c r="L5" s="306"/>
    </row>
    <row r="6" spans="2:12" ht="102" x14ac:dyDescent="0.25">
      <c r="B6" s="55" t="s">
        <v>200</v>
      </c>
      <c r="C6" s="54" t="s">
        <v>199</v>
      </c>
      <c r="D6" s="54" t="s">
        <v>198</v>
      </c>
      <c r="E6" s="54" t="s">
        <v>197</v>
      </c>
      <c r="F6" s="54" t="s">
        <v>196</v>
      </c>
      <c r="G6" s="54" t="s">
        <v>195</v>
      </c>
      <c r="H6" s="54" t="s">
        <v>194</v>
      </c>
      <c r="I6" s="54" t="s">
        <v>193</v>
      </c>
      <c r="J6" s="54" t="s">
        <v>192</v>
      </c>
      <c r="K6" s="54" t="s">
        <v>191</v>
      </c>
      <c r="L6" s="54" t="s">
        <v>190</v>
      </c>
    </row>
    <row r="7" spans="2:12" ht="15.75" thickBot="1" x14ac:dyDescent="0.3">
      <c r="B7" s="45" t="s">
        <v>164</v>
      </c>
      <c r="C7" s="45" t="s">
        <v>163</v>
      </c>
      <c r="D7" s="45" t="s">
        <v>162</v>
      </c>
      <c r="E7" s="45" t="s">
        <v>161</v>
      </c>
      <c r="F7" s="45" t="s">
        <v>160</v>
      </c>
      <c r="G7" s="45" t="s">
        <v>189</v>
      </c>
      <c r="H7" s="45" t="s">
        <v>158</v>
      </c>
      <c r="I7" s="45" t="s">
        <v>157</v>
      </c>
      <c r="J7" s="45" t="s">
        <v>188</v>
      </c>
      <c r="K7" s="45" t="s">
        <v>187</v>
      </c>
      <c r="L7" s="45" t="s">
        <v>186</v>
      </c>
    </row>
    <row r="8" spans="2:12" x14ac:dyDescent="0.25">
      <c r="B8" s="53"/>
      <c r="C8" s="52"/>
      <c r="D8" s="52"/>
      <c r="E8" s="52"/>
      <c r="F8" s="52"/>
      <c r="G8" s="52"/>
      <c r="H8" s="52"/>
      <c r="I8" s="52"/>
      <c r="J8" s="52"/>
      <c r="K8" s="52"/>
      <c r="L8" s="52"/>
    </row>
    <row r="9" spans="2:12" ht="25.5" x14ac:dyDescent="0.25">
      <c r="B9" s="49" t="s">
        <v>185</v>
      </c>
      <c r="C9" s="30">
        <f t="shared" ref="C9:L9" si="0">SUM(C10:C13)</f>
        <v>0</v>
      </c>
      <c r="D9" s="30">
        <f t="shared" si="0"/>
        <v>0</v>
      </c>
      <c r="E9" s="30">
        <f t="shared" si="0"/>
        <v>0</v>
      </c>
      <c r="F9" s="30">
        <f t="shared" si="0"/>
        <v>0</v>
      </c>
      <c r="G9" s="30">
        <f t="shared" si="0"/>
        <v>0</v>
      </c>
      <c r="H9" s="30">
        <f t="shared" si="0"/>
        <v>0</v>
      </c>
      <c r="I9" s="30">
        <f t="shared" si="0"/>
        <v>0</v>
      </c>
      <c r="J9" s="30">
        <f t="shared" si="0"/>
        <v>0</v>
      </c>
      <c r="K9" s="30">
        <f t="shared" si="0"/>
        <v>0</v>
      </c>
      <c r="L9" s="30">
        <f t="shared" si="0"/>
        <v>0</v>
      </c>
    </row>
    <row r="10" spans="2:12" x14ac:dyDescent="0.25">
      <c r="B10" s="51" t="s">
        <v>184</v>
      </c>
      <c r="C10" s="28"/>
      <c r="D10" s="28"/>
      <c r="E10" s="28"/>
      <c r="F10" s="28"/>
      <c r="G10" s="28"/>
      <c r="H10" s="28"/>
      <c r="I10" s="28"/>
      <c r="J10" s="28"/>
      <c r="K10" s="28"/>
      <c r="L10" s="28">
        <f>F10-K10</f>
        <v>0</v>
      </c>
    </row>
    <row r="11" spans="2:12" x14ac:dyDescent="0.25">
      <c r="B11" s="51" t="s">
        <v>183</v>
      </c>
      <c r="C11" s="28"/>
      <c r="D11" s="28"/>
      <c r="E11" s="28"/>
      <c r="F11" s="28"/>
      <c r="G11" s="28"/>
      <c r="H11" s="28"/>
      <c r="I11" s="28"/>
      <c r="J11" s="28"/>
      <c r="K11" s="28"/>
      <c r="L11" s="28">
        <f>F11-K11</f>
        <v>0</v>
      </c>
    </row>
    <row r="12" spans="2:12" x14ac:dyDescent="0.25">
      <c r="B12" s="51" t="s">
        <v>182</v>
      </c>
      <c r="C12" s="28"/>
      <c r="D12" s="28"/>
      <c r="E12" s="28"/>
      <c r="F12" s="28"/>
      <c r="G12" s="28"/>
      <c r="H12" s="28"/>
      <c r="I12" s="28"/>
      <c r="J12" s="28"/>
      <c r="K12" s="28"/>
      <c r="L12" s="28">
        <f>F12-K12</f>
        <v>0</v>
      </c>
    </row>
    <row r="13" spans="2:12" x14ac:dyDescent="0.25">
      <c r="B13" s="51" t="s">
        <v>181</v>
      </c>
      <c r="C13" s="28"/>
      <c r="D13" s="28"/>
      <c r="E13" s="28"/>
      <c r="F13" s="28"/>
      <c r="G13" s="28"/>
      <c r="H13" s="28"/>
      <c r="I13" s="28"/>
      <c r="J13" s="28"/>
      <c r="K13" s="28"/>
      <c r="L13" s="28">
        <f>F13-K13</f>
        <v>0</v>
      </c>
    </row>
    <row r="14" spans="2:12" x14ac:dyDescent="0.25">
      <c r="B14" s="50"/>
      <c r="C14" s="28"/>
      <c r="D14" s="28"/>
      <c r="E14" s="28"/>
      <c r="F14" s="28"/>
      <c r="G14" s="28"/>
      <c r="H14" s="28"/>
      <c r="I14" s="28"/>
      <c r="J14" s="28"/>
      <c r="K14" s="28"/>
      <c r="L14" s="28">
        <f>F14-K14</f>
        <v>0</v>
      </c>
    </row>
    <row r="15" spans="2:12" x14ac:dyDescent="0.25">
      <c r="B15" s="49" t="s">
        <v>180</v>
      </c>
      <c r="C15" s="30">
        <f t="shared" ref="C15:L15" si="1">SUM(C16:C19)</f>
        <v>0</v>
      </c>
      <c r="D15" s="30">
        <f t="shared" si="1"/>
        <v>0</v>
      </c>
      <c r="E15" s="30">
        <f t="shared" si="1"/>
        <v>0</v>
      </c>
      <c r="F15" s="30">
        <f t="shared" si="1"/>
        <v>0</v>
      </c>
      <c r="G15" s="30">
        <f t="shared" si="1"/>
        <v>0</v>
      </c>
      <c r="H15" s="30">
        <f t="shared" si="1"/>
        <v>0</v>
      </c>
      <c r="I15" s="30">
        <f t="shared" si="1"/>
        <v>0</v>
      </c>
      <c r="J15" s="30">
        <f t="shared" si="1"/>
        <v>0</v>
      </c>
      <c r="K15" s="30">
        <f t="shared" si="1"/>
        <v>0</v>
      </c>
      <c r="L15" s="30">
        <f t="shared" si="1"/>
        <v>0</v>
      </c>
    </row>
    <row r="16" spans="2:12" x14ac:dyDescent="0.25">
      <c r="B16" s="51" t="s">
        <v>179</v>
      </c>
      <c r="C16" s="28"/>
      <c r="D16" s="28"/>
      <c r="E16" s="28"/>
      <c r="F16" s="28"/>
      <c r="G16" s="28"/>
      <c r="H16" s="28"/>
      <c r="I16" s="28"/>
      <c r="J16" s="28"/>
      <c r="K16" s="28"/>
      <c r="L16" s="28">
        <f>F16-K16</f>
        <v>0</v>
      </c>
    </row>
    <row r="17" spans="2:12" x14ac:dyDescent="0.25">
      <c r="B17" s="51" t="s">
        <v>178</v>
      </c>
      <c r="C17" s="28"/>
      <c r="D17" s="28"/>
      <c r="E17" s="28"/>
      <c r="F17" s="28"/>
      <c r="G17" s="28"/>
      <c r="H17" s="28"/>
      <c r="I17" s="28"/>
      <c r="J17" s="28"/>
      <c r="K17" s="28"/>
      <c r="L17" s="28">
        <f>F17-K17</f>
        <v>0</v>
      </c>
    </row>
    <row r="18" spans="2:12" x14ac:dyDescent="0.25">
      <c r="B18" s="51" t="s">
        <v>177</v>
      </c>
      <c r="C18" s="28"/>
      <c r="D18" s="28"/>
      <c r="E18" s="28"/>
      <c r="F18" s="28"/>
      <c r="G18" s="28"/>
      <c r="H18" s="28"/>
      <c r="I18" s="28"/>
      <c r="J18" s="28"/>
      <c r="K18" s="28"/>
      <c r="L18" s="28">
        <f>F18-K18</f>
        <v>0</v>
      </c>
    </row>
    <row r="19" spans="2:12" x14ac:dyDescent="0.25">
      <c r="B19" s="51" t="s">
        <v>176</v>
      </c>
      <c r="C19" s="28"/>
      <c r="D19" s="28"/>
      <c r="E19" s="28"/>
      <c r="F19" s="28"/>
      <c r="G19" s="28"/>
      <c r="H19" s="28"/>
      <c r="I19" s="28"/>
      <c r="J19" s="28"/>
      <c r="K19" s="28"/>
      <c r="L19" s="28">
        <f>F19-K19</f>
        <v>0</v>
      </c>
    </row>
    <row r="20" spans="2:12" x14ac:dyDescent="0.25">
      <c r="B20" s="50"/>
      <c r="C20" s="28"/>
      <c r="D20" s="28"/>
      <c r="E20" s="28"/>
      <c r="F20" s="28"/>
      <c r="G20" s="28"/>
      <c r="H20" s="28"/>
      <c r="I20" s="28"/>
      <c r="J20" s="28"/>
      <c r="K20" s="28"/>
      <c r="L20" s="28">
        <f>F20-K20</f>
        <v>0</v>
      </c>
    </row>
    <row r="21" spans="2:12" ht="38.25" x14ac:dyDescent="0.25">
      <c r="B21" s="49" t="s">
        <v>175</v>
      </c>
      <c r="C21" s="30">
        <f t="shared" ref="C21:L21" si="2">C9+C15</f>
        <v>0</v>
      </c>
      <c r="D21" s="30">
        <f t="shared" si="2"/>
        <v>0</v>
      </c>
      <c r="E21" s="30">
        <f t="shared" si="2"/>
        <v>0</v>
      </c>
      <c r="F21" s="30">
        <f t="shared" si="2"/>
        <v>0</v>
      </c>
      <c r="G21" s="30">
        <f t="shared" si="2"/>
        <v>0</v>
      </c>
      <c r="H21" s="30">
        <f t="shared" si="2"/>
        <v>0</v>
      </c>
      <c r="I21" s="30">
        <f t="shared" si="2"/>
        <v>0</v>
      </c>
      <c r="J21" s="30">
        <f t="shared" si="2"/>
        <v>0</v>
      </c>
      <c r="K21" s="30">
        <f t="shared" si="2"/>
        <v>0</v>
      </c>
      <c r="L21" s="30">
        <f t="shared" si="2"/>
        <v>0</v>
      </c>
    </row>
    <row r="22" spans="2:12" ht="15.75" thickBot="1" x14ac:dyDescent="0.3">
      <c r="B22" s="48"/>
      <c r="C22" s="47"/>
      <c r="D22" s="47"/>
      <c r="E22" s="47"/>
      <c r="F22" s="47"/>
      <c r="G22" s="47"/>
      <c r="H22" s="47"/>
      <c r="I22" s="47"/>
      <c r="J22" s="47"/>
      <c r="K22" s="47"/>
      <c r="L22" s="47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2E670-F500-49E0-A5FD-CA4D8B28F99A}">
  <sheetPr>
    <pageSetUpPr fitToPage="1"/>
  </sheetPr>
  <dimension ref="B1:E85"/>
  <sheetViews>
    <sheetView workbookViewId="0">
      <pane ySplit="8" topLeftCell="A84" activePane="bottomLeft" state="frozen"/>
      <selection pane="bottomLeft" activeCell="F25" sqref="F25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256" width="11.42578125" style="1"/>
    <col min="257" max="257" width="4.85546875" style="1" customWidth="1"/>
    <col min="258" max="258" width="69.7109375" style="1" bestFit="1" customWidth="1"/>
    <col min="259" max="259" width="17.7109375" style="1" customWidth="1"/>
    <col min="260" max="260" width="18" style="1" customWidth="1"/>
    <col min="261" max="261" width="20.85546875" style="1" customWidth="1"/>
    <col min="262" max="512" width="11.42578125" style="1"/>
    <col min="513" max="513" width="4.85546875" style="1" customWidth="1"/>
    <col min="514" max="514" width="69.7109375" style="1" bestFit="1" customWidth="1"/>
    <col min="515" max="515" width="17.7109375" style="1" customWidth="1"/>
    <col min="516" max="516" width="18" style="1" customWidth="1"/>
    <col min="517" max="517" width="20.85546875" style="1" customWidth="1"/>
    <col min="518" max="768" width="11.42578125" style="1"/>
    <col min="769" max="769" width="4.85546875" style="1" customWidth="1"/>
    <col min="770" max="770" width="69.7109375" style="1" bestFit="1" customWidth="1"/>
    <col min="771" max="771" width="17.7109375" style="1" customWidth="1"/>
    <col min="772" max="772" width="18" style="1" customWidth="1"/>
    <col min="773" max="773" width="20.85546875" style="1" customWidth="1"/>
    <col min="774" max="1024" width="11.42578125" style="1"/>
    <col min="1025" max="1025" width="4.85546875" style="1" customWidth="1"/>
    <col min="1026" max="1026" width="69.7109375" style="1" bestFit="1" customWidth="1"/>
    <col min="1027" max="1027" width="17.7109375" style="1" customWidth="1"/>
    <col min="1028" max="1028" width="18" style="1" customWidth="1"/>
    <col min="1029" max="1029" width="20.85546875" style="1" customWidth="1"/>
    <col min="1030" max="1280" width="11.42578125" style="1"/>
    <col min="1281" max="1281" width="4.85546875" style="1" customWidth="1"/>
    <col min="1282" max="1282" width="69.7109375" style="1" bestFit="1" customWidth="1"/>
    <col min="1283" max="1283" width="17.7109375" style="1" customWidth="1"/>
    <col min="1284" max="1284" width="18" style="1" customWidth="1"/>
    <col min="1285" max="1285" width="20.85546875" style="1" customWidth="1"/>
    <col min="1286" max="1536" width="11.42578125" style="1"/>
    <col min="1537" max="1537" width="4.85546875" style="1" customWidth="1"/>
    <col min="1538" max="1538" width="69.7109375" style="1" bestFit="1" customWidth="1"/>
    <col min="1539" max="1539" width="17.7109375" style="1" customWidth="1"/>
    <col min="1540" max="1540" width="18" style="1" customWidth="1"/>
    <col min="1541" max="1541" width="20.85546875" style="1" customWidth="1"/>
    <col min="1542" max="1792" width="11.42578125" style="1"/>
    <col min="1793" max="1793" width="4.85546875" style="1" customWidth="1"/>
    <col min="1794" max="1794" width="69.7109375" style="1" bestFit="1" customWidth="1"/>
    <col min="1795" max="1795" width="17.7109375" style="1" customWidth="1"/>
    <col min="1796" max="1796" width="18" style="1" customWidth="1"/>
    <col min="1797" max="1797" width="20.85546875" style="1" customWidth="1"/>
    <col min="1798" max="2048" width="11.42578125" style="1"/>
    <col min="2049" max="2049" width="4.85546875" style="1" customWidth="1"/>
    <col min="2050" max="2050" width="69.7109375" style="1" bestFit="1" customWidth="1"/>
    <col min="2051" max="2051" width="17.7109375" style="1" customWidth="1"/>
    <col min="2052" max="2052" width="18" style="1" customWidth="1"/>
    <col min="2053" max="2053" width="20.85546875" style="1" customWidth="1"/>
    <col min="2054" max="2304" width="11.42578125" style="1"/>
    <col min="2305" max="2305" width="4.85546875" style="1" customWidth="1"/>
    <col min="2306" max="2306" width="69.7109375" style="1" bestFit="1" customWidth="1"/>
    <col min="2307" max="2307" width="17.7109375" style="1" customWidth="1"/>
    <col min="2308" max="2308" width="18" style="1" customWidth="1"/>
    <col min="2309" max="2309" width="20.85546875" style="1" customWidth="1"/>
    <col min="2310" max="2560" width="11.42578125" style="1"/>
    <col min="2561" max="2561" width="4.85546875" style="1" customWidth="1"/>
    <col min="2562" max="2562" width="69.7109375" style="1" bestFit="1" customWidth="1"/>
    <col min="2563" max="2563" width="17.7109375" style="1" customWidth="1"/>
    <col min="2564" max="2564" width="18" style="1" customWidth="1"/>
    <col min="2565" max="2565" width="20.85546875" style="1" customWidth="1"/>
    <col min="2566" max="2816" width="11.42578125" style="1"/>
    <col min="2817" max="2817" width="4.85546875" style="1" customWidth="1"/>
    <col min="2818" max="2818" width="69.7109375" style="1" bestFit="1" customWidth="1"/>
    <col min="2819" max="2819" width="17.7109375" style="1" customWidth="1"/>
    <col min="2820" max="2820" width="18" style="1" customWidth="1"/>
    <col min="2821" max="2821" width="20.85546875" style="1" customWidth="1"/>
    <col min="2822" max="3072" width="11.42578125" style="1"/>
    <col min="3073" max="3073" width="4.85546875" style="1" customWidth="1"/>
    <col min="3074" max="3074" width="69.7109375" style="1" bestFit="1" customWidth="1"/>
    <col min="3075" max="3075" width="17.7109375" style="1" customWidth="1"/>
    <col min="3076" max="3076" width="18" style="1" customWidth="1"/>
    <col min="3077" max="3077" width="20.85546875" style="1" customWidth="1"/>
    <col min="3078" max="3328" width="11.42578125" style="1"/>
    <col min="3329" max="3329" width="4.85546875" style="1" customWidth="1"/>
    <col min="3330" max="3330" width="69.7109375" style="1" bestFit="1" customWidth="1"/>
    <col min="3331" max="3331" width="17.7109375" style="1" customWidth="1"/>
    <col min="3332" max="3332" width="18" style="1" customWidth="1"/>
    <col min="3333" max="3333" width="20.85546875" style="1" customWidth="1"/>
    <col min="3334" max="3584" width="11.42578125" style="1"/>
    <col min="3585" max="3585" width="4.85546875" style="1" customWidth="1"/>
    <col min="3586" max="3586" width="69.7109375" style="1" bestFit="1" customWidth="1"/>
    <col min="3587" max="3587" width="17.7109375" style="1" customWidth="1"/>
    <col min="3588" max="3588" width="18" style="1" customWidth="1"/>
    <col min="3589" max="3589" width="20.85546875" style="1" customWidth="1"/>
    <col min="3590" max="3840" width="11.42578125" style="1"/>
    <col min="3841" max="3841" width="4.85546875" style="1" customWidth="1"/>
    <col min="3842" max="3842" width="69.7109375" style="1" bestFit="1" customWidth="1"/>
    <col min="3843" max="3843" width="17.7109375" style="1" customWidth="1"/>
    <col min="3844" max="3844" width="18" style="1" customWidth="1"/>
    <col min="3845" max="3845" width="20.85546875" style="1" customWidth="1"/>
    <col min="3846" max="4096" width="11.42578125" style="1"/>
    <col min="4097" max="4097" width="4.85546875" style="1" customWidth="1"/>
    <col min="4098" max="4098" width="69.7109375" style="1" bestFit="1" customWidth="1"/>
    <col min="4099" max="4099" width="17.7109375" style="1" customWidth="1"/>
    <col min="4100" max="4100" width="18" style="1" customWidth="1"/>
    <col min="4101" max="4101" width="20.85546875" style="1" customWidth="1"/>
    <col min="4102" max="4352" width="11.42578125" style="1"/>
    <col min="4353" max="4353" width="4.85546875" style="1" customWidth="1"/>
    <col min="4354" max="4354" width="69.7109375" style="1" bestFit="1" customWidth="1"/>
    <col min="4355" max="4355" width="17.7109375" style="1" customWidth="1"/>
    <col min="4356" max="4356" width="18" style="1" customWidth="1"/>
    <col min="4357" max="4357" width="20.85546875" style="1" customWidth="1"/>
    <col min="4358" max="4608" width="11.42578125" style="1"/>
    <col min="4609" max="4609" width="4.85546875" style="1" customWidth="1"/>
    <col min="4610" max="4610" width="69.7109375" style="1" bestFit="1" customWidth="1"/>
    <col min="4611" max="4611" width="17.7109375" style="1" customWidth="1"/>
    <col min="4612" max="4612" width="18" style="1" customWidth="1"/>
    <col min="4613" max="4613" width="20.85546875" style="1" customWidth="1"/>
    <col min="4614" max="4864" width="11.42578125" style="1"/>
    <col min="4865" max="4865" width="4.85546875" style="1" customWidth="1"/>
    <col min="4866" max="4866" width="69.7109375" style="1" bestFit="1" customWidth="1"/>
    <col min="4867" max="4867" width="17.7109375" style="1" customWidth="1"/>
    <col min="4868" max="4868" width="18" style="1" customWidth="1"/>
    <col min="4869" max="4869" width="20.85546875" style="1" customWidth="1"/>
    <col min="4870" max="5120" width="11.42578125" style="1"/>
    <col min="5121" max="5121" width="4.85546875" style="1" customWidth="1"/>
    <col min="5122" max="5122" width="69.7109375" style="1" bestFit="1" customWidth="1"/>
    <col min="5123" max="5123" width="17.7109375" style="1" customWidth="1"/>
    <col min="5124" max="5124" width="18" style="1" customWidth="1"/>
    <col min="5125" max="5125" width="20.85546875" style="1" customWidth="1"/>
    <col min="5126" max="5376" width="11.42578125" style="1"/>
    <col min="5377" max="5377" width="4.85546875" style="1" customWidth="1"/>
    <col min="5378" max="5378" width="69.7109375" style="1" bestFit="1" customWidth="1"/>
    <col min="5379" max="5379" width="17.7109375" style="1" customWidth="1"/>
    <col min="5380" max="5380" width="18" style="1" customWidth="1"/>
    <col min="5381" max="5381" width="20.85546875" style="1" customWidth="1"/>
    <col min="5382" max="5632" width="11.42578125" style="1"/>
    <col min="5633" max="5633" width="4.85546875" style="1" customWidth="1"/>
    <col min="5634" max="5634" width="69.7109375" style="1" bestFit="1" customWidth="1"/>
    <col min="5635" max="5635" width="17.7109375" style="1" customWidth="1"/>
    <col min="5636" max="5636" width="18" style="1" customWidth="1"/>
    <col min="5637" max="5637" width="20.85546875" style="1" customWidth="1"/>
    <col min="5638" max="5888" width="11.42578125" style="1"/>
    <col min="5889" max="5889" width="4.85546875" style="1" customWidth="1"/>
    <col min="5890" max="5890" width="69.7109375" style="1" bestFit="1" customWidth="1"/>
    <col min="5891" max="5891" width="17.7109375" style="1" customWidth="1"/>
    <col min="5892" max="5892" width="18" style="1" customWidth="1"/>
    <col min="5893" max="5893" width="20.85546875" style="1" customWidth="1"/>
    <col min="5894" max="6144" width="11.42578125" style="1"/>
    <col min="6145" max="6145" width="4.85546875" style="1" customWidth="1"/>
    <col min="6146" max="6146" width="69.7109375" style="1" bestFit="1" customWidth="1"/>
    <col min="6147" max="6147" width="17.7109375" style="1" customWidth="1"/>
    <col min="6148" max="6148" width="18" style="1" customWidth="1"/>
    <col min="6149" max="6149" width="20.85546875" style="1" customWidth="1"/>
    <col min="6150" max="6400" width="11.42578125" style="1"/>
    <col min="6401" max="6401" width="4.85546875" style="1" customWidth="1"/>
    <col min="6402" max="6402" width="69.7109375" style="1" bestFit="1" customWidth="1"/>
    <col min="6403" max="6403" width="17.7109375" style="1" customWidth="1"/>
    <col min="6404" max="6404" width="18" style="1" customWidth="1"/>
    <col min="6405" max="6405" width="20.85546875" style="1" customWidth="1"/>
    <col min="6406" max="6656" width="11.42578125" style="1"/>
    <col min="6657" max="6657" width="4.85546875" style="1" customWidth="1"/>
    <col min="6658" max="6658" width="69.7109375" style="1" bestFit="1" customWidth="1"/>
    <col min="6659" max="6659" width="17.7109375" style="1" customWidth="1"/>
    <col min="6660" max="6660" width="18" style="1" customWidth="1"/>
    <col min="6661" max="6661" width="20.85546875" style="1" customWidth="1"/>
    <col min="6662" max="6912" width="11.42578125" style="1"/>
    <col min="6913" max="6913" width="4.85546875" style="1" customWidth="1"/>
    <col min="6914" max="6914" width="69.7109375" style="1" bestFit="1" customWidth="1"/>
    <col min="6915" max="6915" width="17.7109375" style="1" customWidth="1"/>
    <col min="6916" max="6916" width="18" style="1" customWidth="1"/>
    <col min="6917" max="6917" width="20.85546875" style="1" customWidth="1"/>
    <col min="6918" max="7168" width="11.42578125" style="1"/>
    <col min="7169" max="7169" width="4.85546875" style="1" customWidth="1"/>
    <col min="7170" max="7170" width="69.7109375" style="1" bestFit="1" customWidth="1"/>
    <col min="7171" max="7171" width="17.7109375" style="1" customWidth="1"/>
    <col min="7172" max="7172" width="18" style="1" customWidth="1"/>
    <col min="7173" max="7173" width="20.85546875" style="1" customWidth="1"/>
    <col min="7174" max="7424" width="11.42578125" style="1"/>
    <col min="7425" max="7425" width="4.85546875" style="1" customWidth="1"/>
    <col min="7426" max="7426" width="69.7109375" style="1" bestFit="1" customWidth="1"/>
    <col min="7427" max="7427" width="17.7109375" style="1" customWidth="1"/>
    <col min="7428" max="7428" width="18" style="1" customWidth="1"/>
    <col min="7429" max="7429" width="20.85546875" style="1" customWidth="1"/>
    <col min="7430" max="7680" width="11.42578125" style="1"/>
    <col min="7681" max="7681" width="4.85546875" style="1" customWidth="1"/>
    <col min="7682" max="7682" width="69.7109375" style="1" bestFit="1" customWidth="1"/>
    <col min="7683" max="7683" width="17.7109375" style="1" customWidth="1"/>
    <col min="7684" max="7684" width="18" style="1" customWidth="1"/>
    <col min="7685" max="7685" width="20.85546875" style="1" customWidth="1"/>
    <col min="7686" max="7936" width="11.42578125" style="1"/>
    <col min="7937" max="7937" width="4.85546875" style="1" customWidth="1"/>
    <col min="7938" max="7938" width="69.7109375" style="1" bestFit="1" customWidth="1"/>
    <col min="7939" max="7939" width="17.7109375" style="1" customWidth="1"/>
    <col min="7940" max="7940" width="18" style="1" customWidth="1"/>
    <col min="7941" max="7941" width="20.85546875" style="1" customWidth="1"/>
    <col min="7942" max="8192" width="11.42578125" style="1"/>
    <col min="8193" max="8193" width="4.85546875" style="1" customWidth="1"/>
    <col min="8194" max="8194" width="69.7109375" style="1" bestFit="1" customWidth="1"/>
    <col min="8195" max="8195" width="17.7109375" style="1" customWidth="1"/>
    <col min="8196" max="8196" width="18" style="1" customWidth="1"/>
    <col min="8197" max="8197" width="20.85546875" style="1" customWidth="1"/>
    <col min="8198" max="8448" width="11.42578125" style="1"/>
    <col min="8449" max="8449" width="4.85546875" style="1" customWidth="1"/>
    <col min="8450" max="8450" width="69.7109375" style="1" bestFit="1" customWidth="1"/>
    <col min="8451" max="8451" width="17.7109375" style="1" customWidth="1"/>
    <col min="8452" max="8452" width="18" style="1" customWidth="1"/>
    <col min="8453" max="8453" width="20.85546875" style="1" customWidth="1"/>
    <col min="8454" max="8704" width="11.42578125" style="1"/>
    <col min="8705" max="8705" width="4.85546875" style="1" customWidth="1"/>
    <col min="8706" max="8706" width="69.7109375" style="1" bestFit="1" customWidth="1"/>
    <col min="8707" max="8707" width="17.7109375" style="1" customWidth="1"/>
    <col min="8708" max="8708" width="18" style="1" customWidth="1"/>
    <col min="8709" max="8709" width="20.85546875" style="1" customWidth="1"/>
    <col min="8710" max="8960" width="11.42578125" style="1"/>
    <col min="8961" max="8961" width="4.85546875" style="1" customWidth="1"/>
    <col min="8962" max="8962" width="69.7109375" style="1" bestFit="1" customWidth="1"/>
    <col min="8963" max="8963" width="17.7109375" style="1" customWidth="1"/>
    <col min="8964" max="8964" width="18" style="1" customWidth="1"/>
    <col min="8965" max="8965" width="20.85546875" style="1" customWidth="1"/>
    <col min="8966" max="9216" width="11.42578125" style="1"/>
    <col min="9217" max="9217" width="4.85546875" style="1" customWidth="1"/>
    <col min="9218" max="9218" width="69.7109375" style="1" bestFit="1" customWidth="1"/>
    <col min="9219" max="9219" width="17.7109375" style="1" customWidth="1"/>
    <col min="9220" max="9220" width="18" style="1" customWidth="1"/>
    <col min="9221" max="9221" width="20.85546875" style="1" customWidth="1"/>
    <col min="9222" max="9472" width="11.42578125" style="1"/>
    <col min="9473" max="9473" width="4.85546875" style="1" customWidth="1"/>
    <col min="9474" max="9474" width="69.7109375" style="1" bestFit="1" customWidth="1"/>
    <col min="9475" max="9475" width="17.7109375" style="1" customWidth="1"/>
    <col min="9476" max="9476" width="18" style="1" customWidth="1"/>
    <col min="9477" max="9477" width="20.85546875" style="1" customWidth="1"/>
    <col min="9478" max="9728" width="11.42578125" style="1"/>
    <col min="9729" max="9729" width="4.85546875" style="1" customWidth="1"/>
    <col min="9730" max="9730" width="69.7109375" style="1" bestFit="1" customWidth="1"/>
    <col min="9731" max="9731" width="17.7109375" style="1" customWidth="1"/>
    <col min="9732" max="9732" width="18" style="1" customWidth="1"/>
    <col min="9733" max="9733" width="20.85546875" style="1" customWidth="1"/>
    <col min="9734" max="9984" width="11.42578125" style="1"/>
    <col min="9985" max="9985" width="4.85546875" style="1" customWidth="1"/>
    <col min="9986" max="9986" width="69.7109375" style="1" bestFit="1" customWidth="1"/>
    <col min="9987" max="9987" width="17.7109375" style="1" customWidth="1"/>
    <col min="9988" max="9988" width="18" style="1" customWidth="1"/>
    <col min="9989" max="9989" width="20.85546875" style="1" customWidth="1"/>
    <col min="9990" max="10240" width="11.42578125" style="1"/>
    <col min="10241" max="10241" width="4.85546875" style="1" customWidth="1"/>
    <col min="10242" max="10242" width="69.7109375" style="1" bestFit="1" customWidth="1"/>
    <col min="10243" max="10243" width="17.7109375" style="1" customWidth="1"/>
    <col min="10244" max="10244" width="18" style="1" customWidth="1"/>
    <col min="10245" max="10245" width="20.85546875" style="1" customWidth="1"/>
    <col min="10246" max="10496" width="11.42578125" style="1"/>
    <col min="10497" max="10497" width="4.85546875" style="1" customWidth="1"/>
    <col min="10498" max="10498" width="69.7109375" style="1" bestFit="1" customWidth="1"/>
    <col min="10499" max="10499" width="17.7109375" style="1" customWidth="1"/>
    <col min="10500" max="10500" width="18" style="1" customWidth="1"/>
    <col min="10501" max="10501" width="20.85546875" style="1" customWidth="1"/>
    <col min="10502" max="10752" width="11.42578125" style="1"/>
    <col min="10753" max="10753" width="4.85546875" style="1" customWidth="1"/>
    <col min="10754" max="10754" width="69.7109375" style="1" bestFit="1" customWidth="1"/>
    <col min="10755" max="10755" width="17.7109375" style="1" customWidth="1"/>
    <col min="10756" max="10756" width="18" style="1" customWidth="1"/>
    <col min="10757" max="10757" width="20.85546875" style="1" customWidth="1"/>
    <col min="10758" max="11008" width="11.42578125" style="1"/>
    <col min="11009" max="11009" width="4.85546875" style="1" customWidth="1"/>
    <col min="11010" max="11010" width="69.7109375" style="1" bestFit="1" customWidth="1"/>
    <col min="11011" max="11011" width="17.7109375" style="1" customWidth="1"/>
    <col min="11012" max="11012" width="18" style="1" customWidth="1"/>
    <col min="11013" max="11013" width="20.85546875" style="1" customWidth="1"/>
    <col min="11014" max="11264" width="11.42578125" style="1"/>
    <col min="11265" max="11265" width="4.85546875" style="1" customWidth="1"/>
    <col min="11266" max="11266" width="69.7109375" style="1" bestFit="1" customWidth="1"/>
    <col min="11267" max="11267" width="17.7109375" style="1" customWidth="1"/>
    <col min="11268" max="11268" width="18" style="1" customWidth="1"/>
    <col min="11269" max="11269" width="20.85546875" style="1" customWidth="1"/>
    <col min="11270" max="11520" width="11.42578125" style="1"/>
    <col min="11521" max="11521" width="4.85546875" style="1" customWidth="1"/>
    <col min="11522" max="11522" width="69.7109375" style="1" bestFit="1" customWidth="1"/>
    <col min="11523" max="11523" width="17.7109375" style="1" customWidth="1"/>
    <col min="11524" max="11524" width="18" style="1" customWidth="1"/>
    <col min="11525" max="11525" width="20.85546875" style="1" customWidth="1"/>
    <col min="11526" max="11776" width="11.42578125" style="1"/>
    <col min="11777" max="11777" width="4.85546875" style="1" customWidth="1"/>
    <col min="11778" max="11778" width="69.7109375" style="1" bestFit="1" customWidth="1"/>
    <col min="11779" max="11779" width="17.7109375" style="1" customWidth="1"/>
    <col min="11780" max="11780" width="18" style="1" customWidth="1"/>
    <col min="11781" max="11781" width="20.85546875" style="1" customWidth="1"/>
    <col min="11782" max="12032" width="11.42578125" style="1"/>
    <col min="12033" max="12033" width="4.85546875" style="1" customWidth="1"/>
    <col min="12034" max="12034" width="69.7109375" style="1" bestFit="1" customWidth="1"/>
    <col min="12035" max="12035" width="17.7109375" style="1" customWidth="1"/>
    <col min="12036" max="12036" width="18" style="1" customWidth="1"/>
    <col min="12037" max="12037" width="20.85546875" style="1" customWidth="1"/>
    <col min="12038" max="12288" width="11.42578125" style="1"/>
    <col min="12289" max="12289" width="4.85546875" style="1" customWidth="1"/>
    <col min="12290" max="12290" width="69.7109375" style="1" bestFit="1" customWidth="1"/>
    <col min="12291" max="12291" width="17.7109375" style="1" customWidth="1"/>
    <col min="12292" max="12292" width="18" style="1" customWidth="1"/>
    <col min="12293" max="12293" width="20.85546875" style="1" customWidth="1"/>
    <col min="12294" max="12544" width="11.42578125" style="1"/>
    <col min="12545" max="12545" width="4.85546875" style="1" customWidth="1"/>
    <col min="12546" max="12546" width="69.7109375" style="1" bestFit="1" customWidth="1"/>
    <col min="12547" max="12547" width="17.7109375" style="1" customWidth="1"/>
    <col min="12548" max="12548" width="18" style="1" customWidth="1"/>
    <col min="12549" max="12549" width="20.85546875" style="1" customWidth="1"/>
    <col min="12550" max="12800" width="11.42578125" style="1"/>
    <col min="12801" max="12801" width="4.85546875" style="1" customWidth="1"/>
    <col min="12802" max="12802" width="69.7109375" style="1" bestFit="1" customWidth="1"/>
    <col min="12803" max="12803" width="17.7109375" style="1" customWidth="1"/>
    <col min="12804" max="12804" width="18" style="1" customWidth="1"/>
    <col min="12805" max="12805" width="20.85546875" style="1" customWidth="1"/>
    <col min="12806" max="13056" width="11.42578125" style="1"/>
    <col min="13057" max="13057" width="4.85546875" style="1" customWidth="1"/>
    <col min="13058" max="13058" width="69.7109375" style="1" bestFit="1" customWidth="1"/>
    <col min="13059" max="13059" width="17.7109375" style="1" customWidth="1"/>
    <col min="13060" max="13060" width="18" style="1" customWidth="1"/>
    <col min="13061" max="13061" width="20.85546875" style="1" customWidth="1"/>
    <col min="13062" max="13312" width="11.42578125" style="1"/>
    <col min="13313" max="13313" width="4.85546875" style="1" customWidth="1"/>
    <col min="13314" max="13314" width="69.7109375" style="1" bestFit="1" customWidth="1"/>
    <col min="13315" max="13315" width="17.7109375" style="1" customWidth="1"/>
    <col min="13316" max="13316" width="18" style="1" customWidth="1"/>
    <col min="13317" max="13317" width="20.85546875" style="1" customWidth="1"/>
    <col min="13318" max="13568" width="11.42578125" style="1"/>
    <col min="13569" max="13569" width="4.85546875" style="1" customWidth="1"/>
    <col min="13570" max="13570" width="69.7109375" style="1" bestFit="1" customWidth="1"/>
    <col min="13571" max="13571" width="17.7109375" style="1" customWidth="1"/>
    <col min="13572" max="13572" width="18" style="1" customWidth="1"/>
    <col min="13573" max="13573" width="20.85546875" style="1" customWidth="1"/>
    <col min="13574" max="13824" width="11.42578125" style="1"/>
    <col min="13825" max="13825" width="4.85546875" style="1" customWidth="1"/>
    <col min="13826" max="13826" width="69.7109375" style="1" bestFit="1" customWidth="1"/>
    <col min="13827" max="13827" width="17.7109375" style="1" customWidth="1"/>
    <col min="13828" max="13828" width="18" style="1" customWidth="1"/>
    <col min="13829" max="13829" width="20.85546875" style="1" customWidth="1"/>
    <col min="13830" max="14080" width="11.42578125" style="1"/>
    <col min="14081" max="14081" width="4.85546875" style="1" customWidth="1"/>
    <col min="14082" max="14082" width="69.7109375" style="1" bestFit="1" customWidth="1"/>
    <col min="14083" max="14083" width="17.7109375" style="1" customWidth="1"/>
    <col min="14084" max="14084" width="18" style="1" customWidth="1"/>
    <col min="14085" max="14085" width="20.85546875" style="1" customWidth="1"/>
    <col min="14086" max="14336" width="11.42578125" style="1"/>
    <col min="14337" max="14337" width="4.85546875" style="1" customWidth="1"/>
    <col min="14338" max="14338" width="69.7109375" style="1" bestFit="1" customWidth="1"/>
    <col min="14339" max="14339" width="17.7109375" style="1" customWidth="1"/>
    <col min="14340" max="14340" width="18" style="1" customWidth="1"/>
    <col min="14341" max="14341" width="20.85546875" style="1" customWidth="1"/>
    <col min="14342" max="14592" width="11.42578125" style="1"/>
    <col min="14593" max="14593" width="4.85546875" style="1" customWidth="1"/>
    <col min="14594" max="14594" width="69.7109375" style="1" bestFit="1" customWidth="1"/>
    <col min="14595" max="14595" width="17.7109375" style="1" customWidth="1"/>
    <col min="14596" max="14596" width="18" style="1" customWidth="1"/>
    <col min="14597" max="14597" width="20.85546875" style="1" customWidth="1"/>
    <col min="14598" max="14848" width="11.42578125" style="1"/>
    <col min="14849" max="14849" width="4.85546875" style="1" customWidth="1"/>
    <col min="14850" max="14850" width="69.7109375" style="1" bestFit="1" customWidth="1"/>
    <col min="14851" max="14851" width="17.7109375" style="1" customWidth="1"/>
    <col min="14852" max="14852" width="18" style="1" customWidth="1"/>
    <col min="14853" max="14853" width="20.85546875" style="1" customWidth="1"/>
    <col min="14854" max="15104" width="11.42578125" style="1"/>
    <col min="15105" max="15105" width="4.85546875" style="1" customWidth="1"/>
    <col min="15106" max="15106" width="69.7109375" style="1" bestFit="1" customWidth="1"/>
    <col min="15107" max="15107" width="17.7109375" style="1" customWidth="1"/>
    <col min="15108" max="15108" width="18" style="1" customWidth="1"/>
    <col min="15109" max="15109" width="20.85546875" style="1" customWidth="1"/>
    <col min="15110" max="15360" width="11.42578125" style="1"/>
    <col min="15361" max="15361" width="4.85546875" style="1" customWidth="1"/>
    <col min="15362" max="15362" width="69.7109375" style="1" bestFit="1" customWidth="1"/>
    <col min="15363" max="15363" width="17.7109375" style="1" customWidth="1"/>
    <col min="15364" max="15364" width="18" style="1" customWidth="1"/>
    <col min="15365" max="15365" width="20.85546875" style="1" customWidth="1"/>
    <col min="15366" max="15616" width="11.42578125" style="1"/>
    <col min="15617" max="15617" width="4.85546875" style="1" customWidth="1"/>
    <col min="15618" max="15618" width="69.7109375" style="1" bestFit="1" customWidth="1"/>
    <col min="15619" max="15619" width="17.7109375" style="1" customWidth="1"/>
    <col min="15620" max="15620" width="18" style="1" customWidth="1"/>
    <col min="15621" max="15621" width="20.85546875" style="1" customWidth="1"/>
    <col min="15622" max="15872" width="11.42578125" style="1"/>
    <col min="15873" max="15873" width="4.85546875" style="1" customWidth="1"/>
    <col min="15874" max="15874" width="69.7109375" style="1" bestFit="1" customWidth="1"/>
    <col min="15875" max="15875" width="17.7109375" style="1" customWidth="1"/>
    <col min="15876" max="15876" width="18" style="1" customWidth="1"/>
    <col min="15877" max="15877" width="20.85546875" style="1" customWidth="1"/>
    <col min="15878" max="16128" width="11.42578125" style="1"/>
    <col min="16129" max="16129" width="4.85546875" style="1" customWidth="1"/>
    <col min="16130" max="16130" width="69.7109375" style="1" bestFit="1" customWidth="1"/>
    <col min="16131" max="16131" width="17.7109375" style="1" customWidth="1"/>
    <col min="16132" max="16132" width="18" style="1" customWidth="1"/>
    <col min="16133" max="16133" width="20.85546875" style="1" customWidth="1"/>
    <col min="16134" max="16384" width="11.42578125" style="1"/>
  </cols>
  <sheetData>
    <row r="1" spans="2:5" ht="13.5" thickBot="1" x14ac:dyDescent="0.25"/>
    <row r="2" spans="2:5" x14ac:dyDescent="0.2">
      <c r="B2" s="292" t="s">
        <v>120</v>
      </c>
      <c r="C2" s="293"/>
      <c r="D2" s="293"/>
      <c r="E2" s="294"/>
    </row>
    <row r="3" spans="2:5" x14ac:dyDescent="0.2">
      <c r="B3" s="317" t="s">
        <v>243</v>
      </c>
      <c r="C3" s="318"/>
      <c r="D3" s="318"/>
      <c r="E3" s="319"/>
    </row>
    <row r="4" spans="2:5" x14ac:dyDescent="0.2">
      <c r="B4" s="317" t="s">
        <v>173</v>
      </c>
      <c r="C4" s="318"/>
      <c r="D4" s="318"/>
      <c r="E4" s="319"/>
    </row>
    <row r="5" spans="2:5" ht="13.5" thickBot="1" x14ac:dyDescent="0.25">
      <c r="B5" s="320" t="s">
        <v>1</v>
      </c>
      <c r="C5" s="321"/>
      <c r="D5" s="321"/>
      <c r="E5" s="322"/>
    </row>
    <row r="6" spans="2:5" ht="13.5" thickBot="1" x14ac:dyDescent="0.25">
      <c r="B6" s="86"/>
      <c r="C6" s="86"/>
      <c r="D6" s="86"/>
      <c r="E6" s="86"/>
    </row>
    <row r="7" spans="2:5" x14ac:dyDescent="0.2">
      <c r="B7" s="323" t="s">
        <v>2</v>
      </c>
      <c r="C7" s="288" t="s">
        <v>224</v>
      </c>
      <c r="D7" s="325" t="s">
        <v>212</v>
      </c>
      <c r="E7" s="288" t="s">
        <v>211</v>
      </c>
    </row>
    <row r="8" spans="2:5" ht="13.5" thickBot="1" x14ac:dyDescent="0.25">
      <c r="B8" s="324"/>
      <c r="C8" s="289" t="s">
        <v>242</v>
      </c>
      <c r="D8" s="326"/>
      <c r="E8" s="289" t="s">
        <v>241</v>
      </c>
    </row>
    <row r="9" spans="2:5" x14ac:dyDescent="0.2">
      <c r="B9" s="76" t="s">
        <v>240</v>
      </c>
      <c r="C9" s="75">
        <f>SUM(C10:C12)</f>
        <v>264094556</v>
      </c>
      <c r="D9" s="75">
        <f>SUM(D10:D12)</f>
        <v>34390443.25</v>
      </c>
      <c r="E9" s="75">
        <f>SUM(E10:E12)</f>
        <v>34390396.390000001</v>
      </c>
    </row>
    <row r="10" spans="2:5" x14ac:dyDescent="0.2">
      <c r="B10" s="79" t="s">
        <v>239</v>
      </c>
      <c r="C10" s="77">
        <v>10589875</v>
      </c>
      <c r="D10" s="77">
        <v>2769084.25</v>
      </c>
      <c r="E10" s="77">
        <v>2769037.39</v>
      </c>
    </row>
    <row r="11" spans="2:5" x14ac:dyDescent="0.2">
      <c r="B11" s="79" t="s">
        <v>209</v>
      </c>
      <c r="C11" s="77">
        <v>253504681</v>
      </c>
      <c r="D11" s="77">
        <v>31621359</v>
      </c>
      <c r="E11" s="77">
        <v>31621359</v>
      </c>
    </row>
    <row r="12" spans="2:5" x14ac:dyDescent="0.2">
      <c r="B12" s="79" t="s">
        <v>238</v>
      </c>
      <c r="C12" s="77">
        <f>C48</f>
        <v>0</v>
      </c>
      <c r="D12" s="77">
        <f>D48</f>
        <v>0</v>
      </c>
      <c r="E12" s="77">
        <f>E48</f>
        <v>0</v>
      </c>
    </row>
    <row r="13" spans="2:5" x14ac:dyDescent="0.2">
      <c r="B13" s="76"/>
      <c r="C13" s="77"/>
      <c r="D13" s="77"/>
      <c r="E13" s="77"/>
    </row>
    <row r="14" spans="2:5" ht="15" x14ac:dyDescent="0.2">
      <c r="B14" s="76" t="s">
        <v>237</v>
      </c>
      <c r="C14" s="75">
        <f>SUM(C15:C16)</f>
        <v>264094556</v>
      </c>
      <c r="D14" s="75">
        <f>SUM(D15:D16)</f>
        <v>16554525.359999999</v>
      </c>
      <c r="E14" s="75">
        <f>SUM(E15:E16)</f>
        <v>16544207.76</v>
      </c>
    </row>
    <row r="15" spans="2:5" x14ac:dyDescent="0.2">
      <c r="B15" s="79" t="s">
        <v>218</v>
      </c>
      <c r="C15" s="77">
        <v>10589875</v>
      </c>
      <c r="D15" s="77">
        <v>1939089.36</v>
      </c>
      <c r="E15" s="77">
        <v>1928771.76</v>
      </c>
    </row>
    <row r="16" spans="2:5" x14ac:dyDescent="0.2">
      <c r="B16" s="79" t="s">
        <v>236</v>
      </c>
      <c r="C16" s="77">
        <v>253504681</v>
      </c>
      <c r="D16" s="77">
        <v>14615436</v>
      </c>
      <c r="E16" s="77">
        <v>14615436</v>
      </c>
    </row>
    <row r="17" spans="2:5" x14ac:dyDescent="0.2">
      <c r="B17" s="78"/>
      <c r="C17" s="77"/>
      <c r="D17" s="77"/>
      <c r="E17" s="77"/>
    </row>
    <row r="18" spans="2:5" x14ac:dyDescent="0.2">
      <c r="B18" s="76" t="s">
        <v>235</v>
      </c>
      <c r="C18" s="85"/>
      <c r="D18" s="75">
        <f>SUM(D19:D20)</f>
        <v>0</v>
      </c>
      <c r="E18" s="75">
        <f>SUM(E19:E20)</f>
        <v>0</v>
      </c>
    </row>
    <row r="19" spans="2:5" x14ac:dyDescent="0.2">
      <c r="B19" s="79" t="s">
        <v>217</v>
      </c>
      <c r="C19" s="85"/>
      <c r="D19" s="77"/>
      <c r="E19" s="77"/>
    </row>
    <row r="20" spans="2:5" x14ac:dyDescent="0.2">
      <c r="B20" s="79" t="s">
        <v>204</v>
      </c>
      <c r="C20" s="85"/>
      <c r="D20" s="77"/>
      <c r="E20" s="77"/>
    </row>
    <row r="21" spans="2:5" x14ac:dyDescent="0.2">
      <c r="B21" s="78"/>
      <c r="C21" s="77"/>
      <c r="D21" s="77"/>
      <c r="E21" s="77"/>
    </row>
    <row r="22" spans="2:5" x14ac:dyDescent="0.2">
      <c r="B22" s="76" t="s">
        <v>234</v>
      </c>
      <c r="C22" s="75">
        <f>C9-C14+C18</f>
        <v>0</v>
      </c>
      <c r="D22" s="76">
        <f>D9-D14+D18</f>
        <v>17835917.890000001</v>
      </c>
      <c r="E22" s="76">
        <f>E9-E14+E18</f>
        <v>17846188.630000003</v>
      </c>
    </row>
    <row r="23" spans="2:5" x14ac:dyDescent="0.2">
      <c r="B23" s="76"/>
      <c r="C23" s="77"/>
      <c r="D23" s="78"/>
      <c r="E23" s="78"/>
    </row>
    <row r="24" spans="2:5" x14ac:dyDescent="0.2">
      <c r="B24" s="76" t="s">
        <v>233</v>
      </c>
      <c r="C24" s="75">
        <f>C22-C12</f>
        <v>0</v>
      </c>
      <c r="D24" s="76">
        <f>D22-D12</f>
        <v>17835917.890000001</v>
      </c>
      <c r="E24" s="76">
        <f>E22-E12</f>
        <v>17846188.630000003</v>
      </c>
    </row>
    <row r="25" spans="2:5" x14ac:dyDescent="0.2">
      <c r="B25" s="76"/>
      <c r="C25" s="77"/>
      <c r="D25" s="78"/>
      <c r="E25" s="78"/>
    </row>
    <row r="26" spans="2:5" ht="25.5" x14ac:dyDescent="0.2">
      <c r="B26" s="76" t="s">
        <v>232</v>
      </c>
      <c r="C26" s="75">
        <f>C24-C18</f>
        <v>0</v>
      </c>
      <c r="D26" s="75">
        <f>D24-D18</f>
        <v>17835917.890000001</v>
      </c>
      <c r="E26" s="75">
        <f>E24-E18</f>
        <v>17846188.630000003</v>
      </c>
    </row>
    <row r="27" spans="2:5" ht="13.5" thickBot="1" x14ac:dyDescent="0.25">
      <c r="B27" s="84"/>
      <c r="C27" s="83"/>
      <c r="D27" s="83"/>
      <c r="E27" s="83"/>
    </row>
    <row r="28" spans="2:5" ht="35.1" customHeight="1" thickBot="1" x14ac:dyDescent="0.25">
      <c r="B28" s="316"/>
      <c r="C28" s="316"/>
      <c r="D28" s="316"/>
      <c r="E28" s="316"/>
    </row>
    <row r="29" spans="2:5" ht="13.5" thickBot="1" x14ac:dyDescent="0.25">
      <c r="B29" s="82" t="s">
        <v>214</v>
      </c>
      <c r="C29" s="81" t="s">
        <v>223</v>
      </c>
      <c r="D29" s="81" t="s">
        <v>212</v>
      </c>
      <c r="E29" s="81" t="s">
        <v>210</v>
      </c>
    </row>
    <row r="30" spans="2:5" x14ac:dyDescent="0.2">
      <c r="B30" s="80"/>
      <c r="C30" s="77"/>
      <c r="D30" s="77"/>
      <c r="E30" s="77"/>
    </row>
    <row r="31" spans="2:5" x14ac:dyDescent="0.2">
      <c r="B31" s="76" t="s">
        <v>231</v>
      </c>
      <c r="C31" s="75">
        <f>SUM(C32:C33)</f>
        <v>0</v>
      </c>
      <c r="D31" s="76">
        <f>SUM(D32:D33)</f>
        <v>0</v>
      </c>
      <c r="E31" s="76">
        <f>SUM(E32:E33)</f>
        <v>0</v>
      </c>
    </row>
    <row r="32" spans="2:5" x14ac:dyDescent="0.2">
      <c r="B32" s="79" t="s">
        <v>230</v>
      </c>
      <c r="C32" s="77"/>
      <c r="D32" s="78"/>
      <c r="E32" s="78"/>
    </row>
    <row r="33" spans="2:5" x14ac:dyDescent="0.2">
      <c r="B33" s="79" t="s">
        <v>229</v>
      </c>
      <c r="C33" s="77"/>
      <c r="D33" s="78"/>
      <c r="E33" s="78"/>
    </row>
    <row r="34" spans="2:5" x14ac:dyDescent="0.2">
      <c r="B34" s="76"/>
      <c r="C34" s="77"/>
      <c r="D34" s="77"/>
      <c r="E34" s="77"/>
    </row>
    <row r="35" spans="2:5" x14ac:dyDescent="0.2">
      <c r="B35" s="76" t="s">
        <v>228</v>
      </c>
      <c r="C35" s="75">
        <f>C26-C31</f>
        <v>0</v>
      </c>
      <c r="D35" s="75">
        <f>D26-D31</f>
        <v>17835917.890000001</v>
      </c>
      <c r="E35" s="75">
        <f>E26-E31</f>
        <v>17846188.630000003</v>
      </c>
    </row>
    <row r="36" spans="2:5" ht="13.5" thickBot="1" x14ac:dyDescent="0.25">
      <c r="B36" s="74"/>
      <c r="C36" s="73"/>
      <c r="D36" s="73"/>
      <c r="E36" s="73"/>
    </row>
    <row r="37" spans="2:5" ht="35.1" customHeight="1" thickBot="1" x14ac:dyDescent="0.25">
      <c r="B37" s="71"/>
      <c r="C37" s="71"/>
      <c r="D37" s="71"/>
      <c r="E37" s="71"/>
    </row>
    <row r="38" spans="2:5" x14ac:dyDescent="0.2">
      <c r="B38" s="310" t="s">
        <v>214</v>
      </c>
      <c r="C38" s="312" t="s">
        <v>213</v>
      </c>
      <c r="D38" s="314" t="s">
        <v>212</v>
      </c>
      <c r="E38" s="70" t="s">
        <v>211</v>
      </c>
    </row>
    <row r="39" spans="2:5" ht="13.5" thickBot="1" x14ac:dyDescent="0.25">
      <c r="B39" s="311"/>
      <c r="C39" s="313"/>
      <c r="D39" s="315"/>
      <c r="E39" s="69" t="s">
        <v>210</v>
      </c>
    </row>
    <row r="40" spans="2:5" x14ac:dyDescent="0.2">
      <c r="B40" s="68"/>
      <c r="C40" s="62"/>
      <c r="D40" s="62"/>
      <c r="E40" s="62"/>
    </row>
    <row r="41" spans="2:5" x14ac:dyDescent="0.2">
      <c r="B41" s="58" t="s">
        <v>227</v>
      </c>
      <c r="C41" s="59">
        <f>SUM(C42:C43)</f>
        <v>0</v>
      </c>
      <c r="D41" s="59">
        <f>SUM(D42:D43)</f>
        <v>0</v>
      </c>
      <c r="E41" s="59">
        <f>SUM(E42:E43)</f>
        <v>0</v>
      </c>
    </row>
    <row r="42" spans="2:5" x14ac:dyDescent="0.2">
      <c r="B42" s="66" t="s">
        <v>220</v>
      </c>
      <c r="C42" s="62"/>
      <c r="D42" s="65"/>
      <c r="E42" s="65"/>
    </row>
    <row r="43" spans="2:5" x14ac:dyDescent="0.2">
      <c r="B43" s="66" t="s">
        <v>207</v>
      </c>
      <c r="C43" s="62"/>
      <c r="D43" s="65"/>
      <c r="E43" s="65"/>
    </row>
    <row r="44" spans="2:5" x14ac:dyDescent="0.2">
      <c r="B44" s="58" t="s">
        <v>226</v>
      </c>
      <c r="C44" s="59">
        <f>SUM(C45:C46)</f>
        <v>0</v>
      </c>
      <c r="D44" s="59">
        <f>SUM(D45:D46)</f>
        <v>0</v>
      </c>
      <c r="E44" s="59">
        <f>SUM(E45:E46)</f>
        <v>0</v>
      </c>
    </row>
    <row r="45" spans="2:5" x14ac:dyDescent="0.2">
      <c r="B45" s="66" t="s">
        <v>219</v>
      </c>
      <c r="C45" s="62"/>
      <c r="D45" s="65"/>
      <c r="E45" s="65"/>
    </row>
    <row r="46" spans="2:5" x14ac:dyDescent="0.2">
      <c r="B46" s="66" t="s">
        <v>206</v>
      </c>
      <c r="C46" s="62"/>
      <c r="D46" s="65"/>
      <c r="E46" s="65"/>
    </row>
    <row r="47" spans="2:5" x14ac:dyDescent="0.2">
      <c r="B47" s="58"/>
      <c r="C47" s="62"/>
      <c r="D47" s="62"/>
      <c r="E47" s="62"/>
    </row>
    <row r="48" spans="2:5" x14ac:dyDescent="0.2">
      <c r="B48" s="58" t="s">
        <v>225</v>
      </c>
      <c r="C48" s="59">
        <f>C41-C44</f>
        <v>0</v>
      </c>
      <c r="D48" s="58">
        <f>D41-D44</f>
        <v>0</v>
      </c>
      <c r="E48" s="58">
        <f>E41-E44</f>
        <v>0</v>
      </c>
    </row>
    <row r="49" spans="2:5" ht="13.5" thickBot="1" x14ac:dyDescent="0.25">
      <c r="B49" s="56"/>
      <c r="C49" s="57"/>
      <c r="D49" s="56"/>
      <c r="E49" s="56"/>
    </row>
    <row r="50" spans="2:5" ht="35.1" customHeight="1" thickBot="1" x14ac:dyDescent="0.25">
      <c r="B50" s="71"/>
      <c r="C50" s="71"/>
      <c r="D50" s="71"/>
      <c r="E50" s="71"/>
    </row>
    <row r="51" spans="2:5" x14ac:dyDescent="0.2">
      <c r="B51" s="310" t="s">
        <v>214</v>
      </c>
      <c r="C51" s="70" t="s">
        <v>224</v>
      </c>
      <c r="D51" s="314" t="s">
        <v>212</v>
      </c>
      <c r="E51" s="70" t="s">
        <v>211</v>
      </c>
    </row>
    <row r="52" spans="2:5" ht="13.5" thickBot="1" x14ac:dyDescent="0.25">
      <c r="B52" s="311"/>
      <c r="C52" s="69" t="s">
        <v>223</v>
      </c>
      <c r="D52" s="315"/>
      <c r="E52" s="69" t="s">
        <v>210</v>
      </c>
    </row>
    <row r="53" spans="2:5" x14ac:dyDescent="0.2">
      <c r="B53" s="68"/>
      <c r="C53" s="62"/>
      <c r="D53" s="62"/>
      <c r="E53" s="62"/>
    </row>
    <row r="54" spans="2:5" x14ac:dyDescent="0.2">
      <c r="B54" s="65" t="s">
        <v>222</v>
      </c>
      <c r="C54" s="62">
        <f>C10</f>
        <v>10589875</v>
      </c>
      <c r="D54" s="65">
        <f>D10</f>
        <v>2769084.25</v>
      </c>
      <c r="E54" s="65">
        <f>E10</f>
        <v>2769037.39</v>
      </c>
    </row>
    <row r="55" spans="2:5" x14ac:dyDescent="0.2">
      <c r="B55" s="65"/>
      <c r="C55" s="62"/>
      <c r="D55" s="65"/>
      <c r="E55" s="65"/>
    </row>
    <row r="56" spans="2:5" x14ac:dyDescent="0.2">
      <c r="B56" s="72" t="s">
        <v>221</v>
      </c>
      <c r="C56" s="62">
        <f>C42-C45</f>
        <v>0</v>
      </c>
      <c r="D56" s="65">
        <f>D42-D45</f>
        <v>0</v>
      </c>
      <c r="E56" s="65">
        <f>E42-E45</f>
        <v>0</v>
      </c>
    </row>
    <row r="57" spans="2:5" x14ac:dyDescent="0.2">
      <c r="B57" s="66" t="s">
        <v>220</v>
      </c>
      <c r="C57" s="62">
        <f>C42</f>
        <v>0</v>
      </c>
      <c r="D57" s="65">
        <f>D42</f>
        <v>0</v>
      </c>
      <c r="E57" s="65">
        <f>E42</f>
        <v>0</v>
      </c>
    </row>
    <row r="58" spans="2:5" x14ac:dyDescent="0.2">
      <c r="B58" s="66" t="s">
        <v>219</v>
      </c>
      <c r="C58" s="62">
        <f>C45</f>
        <v>0</v>
      </c>
      <c r="D58" s="65">
        <f>D45</f>
        <v>0</v>
      </c>
      <c r="E58" s="65">
        <f>E45</f>
        <v>0</v>
      </c>
    </row>
    <row r="59" spans="2:5" x14ac:dyDescent="0.2">
      <c r="B59" s="63"/>
      <c r="C59" s="62"/>
      <c r="D59" s="65"/>
      <c r="E59" s="65"/>
    </row>
    <row r="60" spans="2:5" x14ac:dyDescent="0.2">
      <c r="B60" s="63" t="s">
        <v>218</v>
      </c>
      <c r="C60" s="62">
        <f>C15</f>
        <v>10589875</v>
      </c>
      <c r="D60" s="62">
        <f>D15</f>
        <v>1939089.36</v>
      </c>
      <c r="E60" s="62">
        <f>E15</f>
        <v>1928771.76</v>
      </c>
    </row>
    <row r="61" spans="2:5" x14ac:dyDescent="0.2">
      <c r="B61" s="63"/>
      <c r="C61" s="62"/>
      <c r="D61" s="62"/>
      <c r="E61" s="62"/>
    </row>
    <row r="62" spans="2:5" x14ac:dyDescent="0.2">
      <c r="B62" s="63" t="s">
        <v>217</v>
      </c>
      <c r="C62" s="64"/>
      <c r="D62" s="62">
        <f>D19</f>
        <v>0</v>
      </c>
      <c r="E62" s="62">
        <f>E19</f>
        <v>0</v>
      </c>
    </row>
    <row r="63" spans="2:5" x14ac:dyDescent="0.2">
      <c r="B63" s="63"/>
      <c r="C63" s="62"/>
      <c r="D63" s="62"/>
      <c r="E63" s="62"/>
    </row>
    <row r="64" spans="2:5" x14ac:dyDescent="0.2">
      <c r="B64" s="61" t="s">
        <v>216</v>
      </c>
      <c r="C64" s="59">
        <f>C54+C56-C60+C62</f>
        <v>0</v>
      </c>
      <c r="D64" s="58">
        <f>D54+D56-D60+D62</f>
        <v>829994.8899999999</v>
      </c>
      <c r="E64" s="58">
        <f>E54+E56-E60+E62</f>
        <v>840265.63000000012</v>
      </c>
    </row>
    <row r="65" spans="2:5" x14ac:dyDescent="0.2">
      <c r="B65" s="61"/>
      <c r="C65" s="59"/>
      <c r="D65" s="58"/>
      <c r="E65" s="58"/>
    </row>
    <row r="66" spans="2:5" ht="25.5" x14ac:dyDescent="0.2">
      <c r="B66" s="60" t="s">
        <v>215</v>
      </c>
      <c r="C66" s="59">
        <f>C64-C56</f>
        <v>0</v>
      </c>
      <c r="D66" s="58">
        <f>D64-D56</f>
        <v>829994.8899999999</v>
      </c>
      <c r="E66" s="58">
        <f>E64-E56</f>
        <v>840265.63000000012</v>
      </c>
    </row>
    <row r="67" spans="2:5" ht="13.5" thickBot="1" x14ac:dyDescent="0.25">
      <c r="B67" s="56"/>
      <c r="C67" s="57"/>
      <c r="D67" s="56"/>
      <c r="E67" s="56"/>
    </row>
    <row r="68" spans="2:5" ht="35.1" customHeight="1" thickBot="1" x14ac:dyDescent="0.25">
      <c r="B68" s="71"/>
      <c r="C68" s="71"/>
      <c r="D68" s="71"/>
      <c r="E68" s="71"/>
    </row>
    <row r="69" spans="2:5" x14ac:dyDescent="0.2">
      <c r="B69" s="310" t="s">
        <v>214</v>
      </c>
      <c r="C69" s="312" t="s">
        <v>213</v>
      </c>
      <c r="D69" s="314" t="s">
        <v>212</v>
      </c>
      <c r="E69" s="70" t="s">
        <v>211</v>
      </c>
    </row>
    <row r="70" spans="2:5" ht="13.5" thickBot="1" x14ac:dyDescent="0.25">
      <c r="B70" s="311"/>
      <c r="C70" s="313"/>
      <c r="D70" s="315"/>
      <c r="E70" s="69" t="s">
        <v>210</v>
      </c>
    </row>
    <row r="71" spans="2:5" x14ac:dyDescent="0.2">
      <c r="B71" s="68"/>
      <c r="C71" s="62"/>
      <c r="D71" s="62"/>
      <c r="E71" s="62"/>
    </row>
    <row r="72" spans="2:5" x14ac:dyDescent="0.2">
      <c r="B72" s="65" t="s">
        <v>209</v>
      </c>
      <c r="C72" s="62">
        <f>C11</f>
        <v>253504681</v>
      </c>
      <c r="D72" s="65">
        <f>D11</f>
        <v>31621359</v>
      </c>
      <c r="E72" s="65">
        <f>E11</f>
        <v>31621359</v>
      </c>
    </row>
    <row r="73" spans="2:5" x14ac:dyDescent="0.2">
      <c r="B73" s="65"/>
      <c r="C73" s="62"/>
      <c r="D73" s="65"/>
      <c r="E73" s="65"/>
    </row>
    <row r="74" spans="2:5" ht="25.5" x14ac:dyDescent="0.2">
      <c r="B74" s="67" t="s">
        <v>208</v>
      </c>
      <c r="C74" s="62">
        <f>C75-C76</f>
        <v>0</v>
      </c>
      <c r="D74" s="65">
        <f>D75-D76</f>
        <v>0</v>
      </c>
      <c r="E74" s="65">
        <f>E75-E76</f>
        <v>0</v>
      </c>
    </row>
    <row r="75" spans="2:5" x14ac:dyDescent="0.2">
      <c r="B75" s="66" t="s">
        <v>207</v>
      </c>
      <c r="C75" s="62">
        <f>C43</f>
        <v>0</v>
      </c>
      <c r="D75" s="65">
        <f>D43</f>
        <v>0</v>
      </c>
      <c r="E75" s="65">
        <f>E43</f>
        <v>0</v>
      </c>
    </row>
    <row r="76" spans="2:5" x14ac:dyDescent="0.2">
      <c r="B76" s="66" t="s">
        <v>206</v>
      </c>
      <c r="C76" s="62">
        <f>C46</f>
        <v>0</v>
      </c>
      <c r="D76" s="65">
        <f>D46</f>
        <v>0</v>
      </c>
      <c r="E76" s="65">
        <f>E46</f>
        <v>0</v>
      </c>
    </row>
    <row r="77" spans="2:5" x14ac:dyDescent="0.2">
      <c r="B77" s="63"/>
      <c r="C77" s="62"/>
      <c r="D77" s="65"/>
      <c r="E77" s="65"/>
    </row>
    <row r="78" spans="2:5" x14ac:dyDescent="0.2">
      <c r="B78" s="63" t="s">
        <v>205</v>
      </c>
      <c r="C78" s="62">
        <f>C16</f>
        <v>253504681</v>
      </c>
      <c r="D78" s="62">
        <f>D16</f>
        <v>14615436</v>
      </c>
      <c r="E78" s="62">
        <f>E16</f>
        <v>14615436</v>
      </c>
    </row>
    <row r="79" spans="2:5" x14ac:dyDescent="0.2">
      <c r="B79" s="63"/>
      <c r="C79" s="62"/>
      <c r="D79" s="62"/>
      <c r="E79" s="62"/>
    </row>
    <row r="80" spans="2:5" x14ac:dyDescent="0.2">
      <c r="B80" s="63" t="s">
        <v>204</v>
      </c>
      <c r="C80" s="64"/>
      <c r="D80" s="62">
        <f>D20</f>
        <v>0</v>
      </c>
      <c r="E80" s="62">
        <f>E20</f>
        <v>0</v>
      </c>
    </row>
    <row r="81" spans="2:5" x14ac:dyDescent="0.2">
      <c r="B81" s="63"/>
      <c r="C81" s="62"/>
      <c r="D81" s="62"/>
      <c r="E81" s="62"/>
    </row>
    <row r="82" spans="2:5" x14ac:dyDescent="0.2">
      <c r="B82" s="61" t="s">
        <v>203</v>
      </c>
      <c r="C82" s="59">
        <f>C72+C74-C78+C80</f>
        <v>0</v>
      </c>
      <c r="D82" s="58">
        <f>D72+D74-D78+D80</f>
        <v>17005923</v>
      </c>
      <c r="E82" s="58">
        <f>E72+E74-E78+E80</f>
        <v>17005923</v>
      </c>
    </row>
    <row r="83" spans="2:5" x14ac:dyDescent="0.2">
      <c r="B83" s="61"/>
      <c r="C83" s="59"/>
      <c r="D83" s="58"/>
      <c r="E83" s="58"/>
    </row>
    <row r="84" spans="2:5" ht="25.5" x14ac:dyDescent="0.2">
      <c r="B84" s="60" t="s">
        <v>202</v>
      </c>
      <c r="C84" s="59">
        <f>C82-C74</f>
        <v>0</v>
      </c>
      <c r="D84" s="58">
        <f>D82-D74</f>
        <v>17005923</v>
      </c>
      <c r="E84" s="58">
        <f>E82-E74</f>
        <v>17005923</v>
      </c>
    </row>
    <row r="85" spans="2:5" ht="13.5" thickBot="1" x14ac:dyDescent="0.25">
      <c r="B85" s="56"/>
      <c r="C85" s="57"/>
      <c r="D85" s="56"/>
      <c r="E85" s="56"/>
    </row>
  </sheetData>
  <mergeCells count="15">
    <mergeCell ref="B2:E2"/>
    <mergeCell ref="B3:E3"/>
    <mergeCell ref="B4:E4"/>
    <mergeCell ref="B5:E5"/>
    <mergeCell ref="B7:B8"/>
    <mergeCell ref="D7:D8"/>
    <mergeCell ref="B69:B70"/>
    <mergeCell ref="C69:C70"/>
    <mergeCell ref="D69:D70"/>
    <mergeCell ref="B28:E28"/>
    <mergeCell ref="B38:B39"/>
    <mergeCell ref="C38:C39"/>
    <mergeCell ref="D38:D39"/>
    <mergeCell ref="B51:B52"/>
    <mergeCell ref="D51:D52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BE218-D61C-42B9-B223-8BCE345D8C14}">
  <sheetPr>
    <pageSetUpPr fitToPage="1"/>
  </sheetPr>
  <dimension ref="B1:H78"/>
  <sheetViews>
    <sheetView workbookViewId="0">
      <pane ySplit="8" topLeftCell="A69" activePane="bottomLeft" state="frozen"/>
      <selection pane="bottomLeft" activeCell="D92" sqref="D92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87" customWidth="1"/>
    <col min="4" max="4" width="18" style="1" customWidth="1"/>
    <col min="5" max="5" width="14.7109375" style="87" customWidth="1"/>
    <col min="6" max="6" width="13.85546875" style="1" customWidth="1"/>
    <col min="7" max="7" width="14.85546875" style="1" customWidth="1"/>
    <col min="8" max="8" width="13.7109375" style="87" customWidth="1"/>
    <col min="9" max="256" width="11" style="1"/>
    <col min="257" max="257" width="2.140625" style="1" customWidth="1"/>
    <col min="258" max="258" width="38.7109375" style="1" customWidth="1"/>
    <col min="259" max="259" width="18.140625" style="1" customWidth="1"/>
    <col min="260" max="260" width="18" style="1" customWidth="1"/>
    <col min="261" max="261" width="14.7109375" style="1" customWidth="1"/>
    <col min="262" max="262" width="13.85546875" style="1" customWidth="1"/>
    <col min="263" max="263" width="14.85546875" style="1" customWidth="1"/>
    <col min="264" max="264" width="13.7109375" style="1" customWidth="1"/>
    <col min="265" max="512" width="11" style="1"/>
    <col min="513" max="513" width="2.140625" style="1" customWidth="1"/>
    <col min="514" max="514" width="38.7109375" style="1" customWidth="1"/>
    <col min="515" max="515" width="18.140625" style="1" customWidth="1"/>
    <col min="516" max="516" width="18" style="1" customWidth="1"/>
    <col min="517" max="517" width="14.7109375" style="1" customWidth="1"/>
    <col min="518" max="518" width="13.85546875" style="1" customWidth="1"/>
    <col min="519" max="519" width="14.85546875" style="1" customWidth="1"/>
    <col min="520" max="520" width="13.7109375" style="1" customWidth="1"/>
    <col min="521" max="768" width="11" style="1"/>
    <col min="769" max="769" width="2.140625" style="1" customWidth="1"/>
    <col min="770" max="770" width="38.7109375" style="1" customWidth="1"/>
    <col min="771" max="771" width="18.140625" style="1" customWidth="1"/>
    <col min="772" max="772" width="18" style="1" customWidth="1"/>
    <col min="773" max="773" width="14.7109375" style="1" customWidth="1"/>
    <col min="774" max="774" width="13.85546875" style="1" customWidth="1"/>
    <col min="775" max="775" width="14.85546875" style="1" customWidth="1"/>
    <col min="776" max="776" width="13.7109375" style="1" customWidth="1"/>
    <col min="777" max="1024" width="11" style="1"/>
    <col min="1025" max="1025" width="2.140625" style="1" customWidth="1"/>
    <col min="1026" max="1026" width="38.7109375" style="1" customWidth="1"/>
    <col min="1027" max="1027" width="18.140625" style="1" customWidth="1"/>
    <col min="1028" max="1028" width="18" style="1" customWidth="1"/>
    <col min="1029" max="1029" width="14.7109375" style="1" customWidth="1"/>
    <col min="1030" max="1030" width="13.85546875" style="1" customWidth="1"/>
    <col min="1031" max="1031" width="14.85546875" style="1" customWidth="1"/>
    <col min="1032" max="1032" width="13.7109375" style="1" customWidth="1"/>
    <col min="1033" max="1280" width="11" style="1"/>
    <col min="1281" max="1281" width="2.140625" style="1" customWidth="1"/>
    <col min="1282" max="1282" width="38.7109375" style="1" customWidth="1"/>
    <col min="1283" max="1283" width="18.140625" style="1" customWidth="1"/>
    <col min="1284" max="1284" width="18" style="1" customWidth="1"/>
    <col min="1285" max="1285" width="14.7109375" style="1" customWidth="1"/>
    <col min="1286" max="1286" width="13.85546875" style="1" customWidth="1"/>
    <col min="1287" max="1287" width="14.85546875" style="1" customWidth="1"/>
    <col min="1288" max="1288" width="13.7109375" style="1" customWidth="1"/>
    <col min="1289" max="1536" width="11" style="1"/>
    <col min="1537" max="1537" width="2.140625" style="1" customWidth="1"/>
    <col min="1538" max="1538" width="38.7109375" style="1" customWidth="1"/>
    <col min="1539" max="1539" width="18.140625" style="1" customWidth="1"/>
    <col min="1540" max="1540" width="18" style="1" customWidth="1"/>
    <col min="1541" max="1541" width="14.7109375" style="1" customWidth="1"/>
    <col min="1542" max="1542" width="13.85546875" style="1" customWidth="1"/>
    <col min="1543" max="1543" width="14.85546875" style="1" customWidth="1"/>
    <col min="1544" max="1544" width="13.7109375" style="1" customWidth="1"/>
    <col min="1545" max="1792" width="11" style="1"/>
    <col min="1793" max="1793" width="2.140625" style="1" customWidth="1"/>
    <col min="1794" max="1794" width="38.7109375" style="1" customWidth="1"/>
    <col min="1795" max="1795" width="18.140625" style="1" customWidth="1"/>
    <col min="1796" max="1796" width="18" style="1" customWidth="1"/>
    <col min="1797" max="1797" width="14.7109375" style="1" customWidth="1"/>
    <col min="1798" max="1798" width="13.85546875" style="1" customWidth="1"/>
    <col min="1799" max="1799" width="14.85546875" style="1" customWidth="1"/>
    <col min="1800" max="1800" width="13.7109375" style="1" customWidth="1"/>
    <col min="1801" max="2048" width="11" style="1"/>
    <col min="2049" max="2049" width="2.140625" style="1" customWidth="1"/>
    <col min="2050" max="2050" width="38.7109375" style="1" customWidth="1"/>
    <col min="2051" max="2051" width="18.140625" style="1" customWidth="1"/>
    <col min="2052" max="2052" width="18" style="1" customWidth="1"/>
    <col min="2053" max="2053" width="14.7109375" style="1" customWidth="1"/>
    <col min="2054" max="2054" width="13.85546875" style="1" customWidth="1"/>
    <col min="2055" max="2055" width="14.85546875" style="1" customWidth="1"/>
    <col min="2056" max="2056" width="13.7109375" style="1" customWidth="1"/>
    <col min="2057" max="2304" width="11" style="1"/>
    <col min="2305" max="2305" width="2.140625" style="1" customWidth="1"/>
    <col min="2306" max="2306" width="38.7109375" style="1" customWidth="1"/>
    <col min="2307" max="2307" width="18.140625" style="1" customWidth="1"/>
    <col min="2308" max="2308" width="18" style="1" customWidth="1"/>
    <col min="2309" max="2309" width="14.7109375" style="1" customWidth="1"/>
    <col min="2310" max="2310" width="13.85546875" style="1" customWidth="1"/>
    <col min="2311" max="2311" width="14.85546875" style="1" customWidth="1"/>
    <col min="2312" max="2312" width="13.7109375" style="1" customWidth="1"/>
    <col min="2313" max="2560" width="11" style="1"/>
    <col min="2561" max="2561" width="2.140625" style="1" customWidth="1"/>
    <col min="2562" max="2562" width="38.7109375" style="1" customWidth="1"/>
    <col min="2563" max="2563" width="18.140625" style="1" customWidth="1"/>
    <col min="2564" max="2564" width="18" style="1" customWidth="1"/>
    <col min="2565" max="2565" width="14.7109375" style="1" customWidth="1"/>
    <col min="2566" max="2566" width="13.85546875" style="1" customWidth="1"/>
    <col min="2567" max="2567" width="14.85546875" style="1" customWidth="1"/>
    <col min="2568" max="2568" width="13.7109375" style="1" customWidth="1"/>
    <col min="2569" max="2816" width="11" style="1"/>
    <col min="2817" max="2817" width="2.140625" style="1" customWidth="1"/>
    <col min="2818" max="2818" width="38.7109375" style="1" customWidth="1"/>
    <col min="2819" max="2819" width="18.140625" style="1" customWidth="1"/>
    <col min="2820" max="2820" width="18" style="1" customWidth="1"/>
    <col min="2821" max="2821" width="14.7109375" style="1" customWidth="1"/>
    <col min="2822" max="2822" width="13.85546875" style="1" customWidth="1"/>
    <col min="2823" max="2823" width="14.85546875" style="1" customWidth="1"/>
    <col min="2824" max="2824" width="13.7109375" style="1" customWidth="1"/>
    <col min="2825" max="3072" width="11" style="1"/>
    <col min="3073" max="3073" width="2.140625" style="1" customWidth="1"/>
    <col min="3074" max="3074" width="38.7109375" style="1" customWidth="1"/>
    <col min="3075" max="3075" width="18.140625" style="1" customWidth="1"/>
    <col min="3076" max="3076" width="18" style="1" customWidth="1"/>
    <col min="3077" max="3077" width="14.7109375" style="1" customWidth="1"/>
    <col min="3078" max="3078" width="13.85546875" style="1" customWidth="1"/>
    <col min="3079" max="3079" width="14.85546875" style="1" customWidth="1"/>
    <col min="3080" max="3080" width="13.7109375" style="1" customWidth="1"/>
    <col min="3081" max="3328" width="11" style="1"/>
    <col min="3329" max="3329" width="2.140625" style="1" customWidth="1"/>
    <col min="3330" max="3330" width="38.7109375" style="1" customWidth="1"/>
    <col min="3331" max="3331" width="18.140625" style="1" customWidth="1"/>
    <col min="3332" max="3332" width="18" style="1" customWidth="1"/>
    <col min="3333" max="3333" width="14.7109375" style="1" customWidth="1"/>
    <col min="3334" max="3334" width="13.85546875" style="1" customWidth="1"/>
    <col min="3335" max="3335" width="14.85546875" style="1" customWidth="1"/>
    <col min="3336" max="3336" width="13.7109375" style="1" customWidth="1"/>
    <col min="3337" max="3584" width="11" style="1"/>
    <col min="3585" max="3585" width="2.140625" style="1" customWidth="1"/>
    <col min="3586" max="3586" width="38.7109375" style="1" customWidth="1"/>
    <col min="3587" max="3587" width="18.140625" style="1" customWidth="1"/>
    <col min="3588" max="3588" width="18" style="1" customWidth="1"/>
    <col min="3589" max="3589" width="14.7109375" style="1" customWidth="1"/>
    <col min="3590" max="3590" width="13.85546875" style="1" customWidth="1"/>
    <col min="3591" max="3591" width="14.85546875" style="1" customWidth="1"/>
    <col min="3592" max="3592" width="13.7109375" style="1" customWidth="1"/>
    <col min="3593" max="3840" width="11" style="1"/>
    <col min="3841" max="3841" width="2.140625" style="1" customWidth="1"/>
    <col min="3842" max="3842" width="38.7109375" style="1" customWidth="1"/>
    <col min="3843" max="3843" width="18.140625" style="1" customWidth="1"/>
    <col min="3844" max="3844" width="18" style="1" customWidth="1"/>
    <col min="3845" max="3845" width="14.7109375" style="1" customWidth="1"/>
    <col min="3846" max="3846" width="13.85546875" style="1" customWidth="1"/>
    <col min="3847" max="3847" width="14.85546875" style="1" customWidth="1"/>
    <col min="3848" max="3848" width="13.7109375" style="1" customWidth="1"/>
    <col min="3849" max="4096" width="11" style="1"/>
    <col min="4097" max="4097" width="2.140625" style="1" customWidth="1"/>
    <col min="4098" max="4098" width="38.7109375" style="1" customWidth="1"/>
    <col min="4099" max="4099" width="18.140625" style="1" customWidth="1"/>
    <col min="4100" max="4100" width="18" style="1" customWidth="1"/>
    <col min="4101" max="4101" width="14.7109375" style="1" customWidth="1"/>
    <col min="4102" max="4102" width="13.85546875" style="1" customWidth="1"/>
    <col min="4103" max="4103" width="14.85546875" style="1" customWidth="1"/>
    <col min="4104" max="4104" width="13.7109375" style="1" customWidth="1"/>
    <col min="4105" max="4352" width="11" style="1"/>
    <col min="4353" max="4353" width="2.140625" style="1" customWidth="1"/>
    <col min="4354" max="4354" width="38.7109375" style="1" customWidth="1"/>
    <col min="4355" max="4355" width="18.140625" style="1" customWidth="1"/>
    <col min="4356" max="4356" width="18" style="1" customWidth="1"/>
    <col min="4357" max="4357" width="14.7109375" style="1" customWidth="1"/>
    <col min="4358" max="4358" width="13.85546875" style="1" customWidth="1"/>
    <col min="4359" max="4359" width="14.85546875" style="1" customWidth="1"/>
    <col min="4360" max="4360" width="13.7109375" style="1" customWidth="1"/>
    <col min="4361" max="4608" width="11" style="1"/>
    <col min="4609" max="4609" width="2.140625" style="1" customWidth="1"/>
    <col min="4610" max="4610" width="38.7109375" style="1" customWidth="1"/>
    <col min="4611" max="4611" width="18.140625" style="1" customWidth="1"/>
    <col min="4612" max="4612" width="18" style="1" customWidth="1"/>
    <col min="4613" max="4613" width="14.7109375" style="1" customWidth="1"/>
    <col min="4614" max="4614" width="13.85546875" style="1" customWidth="1"/>
    <col min="4615" max="4615" width="14.85546875" style="1" customWidth="1"/>
    <col min="4616" max="4616" width="13.7109375" style="1" customWidth="1"/>
    <col min="4617" max="4864" width="11" style="1"/>
    <col min="4865" max="4865" width="2.140625" style="1" customWidth="1"/>
    <col min="4866" max="4866" width="38.7109375" style="1" customWidth="1"/>
    <col min="4867" max="4867" width="18.140625" style="1" customWidth="1"/>
    <col min="4868" max="4868" width="18" style="1" customWidth="1"/>
    <col min="4869" max="4869" width="14.7109375" style="1" customWidth="1"/>
    <col min="4870" max="4870" width="13.85546875" style="1" customWidth="1"/>
    <col min="4871" max="4871" width="14.85546875" style="1" customWidth="1"/>
    <col min="4872" max="4872" width="13.7109375" style="1" customWidth="1"/>
    <col min="4873" max="5120" width="11" style="1"/>
    <col min="5121" max="5121" width="2.140625" style="1" customWidth="1"/>
    <col min="5122" max="5122" width="38.7109375" style="1" customWidth="1"/>
    <col min="5123" max="5123" width="18.140625" style="1" customWidth="1"/>
    <col min="5124" max="5124" width="18" style="1" customWidth="1"/>
    <col min="5125" max="5125" width="14.7109375" style="1" customWidth="1"/>
    <col min="5126" max="5126" width="13.85546875" style="1" customWidth="1"/>
    <col min="5127" max="5127" width="14.85546875" style="1" customWidth="1"/>
    <col min="5128" max="5128" width="13.7109375" style="1" customWidth="1"/>
    <col min="5129" max="5376" width="11" style="1"/>
    <col min="5377" max="5377" width="2.140625" style="1" customWidth="1"/>
    <col min="5378" max="5378" width="38.7109375" style="1" customWidth="1"/>
    <col min="5379" max="5379" width="18.140625" style="1" customWidth="1"/>
    <col min="5380" max="5380" width="18" style="1" customWidth="1"/>
    <col min="5381" max="5381" width="14.7109375" style="1" customWidth="1"/>
    <col min="5382" max="5382" width="13.85546875" style="1" customWidth="1"/>
    <col min="5383" max="5383" width="14.85546875" style="1" customWidth="1"/>
    <col min="5384" max="5384" width="13.7109375" style="1" customWidth="1"/>
    <col min="5385" max="5632" width="11" style="1"/>
    <col min="5633" max="5633" width="2.140625" style="1" customWidth="1"/>
    <col min="5634" max="5634" width="38.7109375" style="1" customWidth="1"/>
    <col min="5635" max="5635" width="18.140625" style="1" customWidth="1"/>
    <col min="5636" max="5636" width="18" style="1" customWidth="1"/>
    <col min="5637" max="5637" width="14.7109375" style="1" customWidth="1"/>
    <col min="5638" max="5638" width="13.85546875" style="1" customWidth="1"/>
    <col min="5639" max="5639" width="14.85546875" style="1" customWidth="1"/>
    <col min="5640" max="5640" width="13.7109375" style="1" customWidth="1"/>
    <col min="5641" max="5888" width="11" style="1"/>
    <col min="5889" max="5889" width="2.140625" style="1" customWidth="1"/>
    <col min="5890" max="5890" width="38.7109375" style="1" customWidth="1"/>
    <col min="5891" max="5891" width="18.140625" style="1" customWidth="1"/>
    <col min="5892" max="5892" width="18" style="1" customWidth="1"/>
    <col min="5893" max="5893" width="14.7109375" style="1" customWidth="1"/>
    <col min="5894" max="5894" width="13.85546875" style="1" customWidth="1"/>
    <col min="5895" max="5895" width="14.85546875" style="1" customWidth="1"/>
    <col min="5896" max="5896" width="13.7109375" style="1" customWidth="1"/>
    <col min="5897" max="6144" width="11" style="1"/>
    <col min="6145" max="6145" width="2.140625" style="1" customWidth="1"/>
    <col min="6146" max="6146" width="38.7109375" style="1" customWidth="1"/>
    <col min="6147" max="6147" width="18.140625" style="1" customWidth="1"/>
    <col min="6148" max="6148" width="18" style="1" customWidth="1"/>
    <col min="6149" max="6149" width="14.7109375" style="1" customWidth="1"/>
    <col min="6150" max="6150" width="13.85546875" style="1" customWidth="1"/>
    <col min="6151" max="6151" width="14.85546875" style="1" customWidth="1"/>
    <col min="6152" max="6152" width="13.7109375" style="1" customWidth="1"/>
    <col min="6153" max="6400" width="11" style="1"/>
    <col min="6401" max="6401" width="2.140625" style="1" customWidth="1"/>
    <col min="6402" max="6402" width="38.7109375" style="1" customWidth="1"/>
    <col min="6403" max="6403" width="18.140625" style="1" customWidth="1"/>
    <col min="6404" max="6404" width="18" style="1" customWidth="1"/>
    <col min="6405" max="6405" width="14.7109375" style="1" customWidth="1"/>
    <col min="6406" max="6406" width="13.85546875" style="1" customWidth="1"/>
    <col min="6407" max="6407" width="14.85546875" style="1" customWidth="1"/>
    <col min="6408" max="6408" width="13.7109375" style="1" customWidth="1"/>
    <col min="6409" max="6656" width="11" style="1"/>
    <col min="6657" max="6657" width="2.140625" style="1" customWidth="1"/>
    <col min="6658" max="6658" width="38.7109375" style="1" customWidth="1"/>
    <col min="6659" max="6659" width="18.140625" style="1" customWidth="1"/>
    <col min="6660" max="6660" width="18" style="1" customWidth="1"/>
    <col min="6661" max="6661" width="14.7109375" style="1" customWidth="1"/>
    <col min="6662" max="6662" width="13.85546875" style="1" customWidth="1"/>
    <col min="6663" max="6663" width="14.85546875" style="1" customWidth="1"/>
    <col min="6664" max="6664" width="13.7109375" style="1" customWidth="1"/>
    <col min="6665" max="6912" width="11" style="1"/>
    <col min="6913" max="6913" width="2.140625" style="1" customWidth="1"/>
    <col min="6914" max="6914" width="38.7109375" style="1" customWidth="1"/>
    <col min="6915" max="6915" width="18.140625" style="1" customWidth="1"/>
    <col min="6916" max="6916" width="18" style="1" customWidth="1"/>
    <col min="6917" max="6917" width="14.7109375" style="1" customWidth="1"/>
    <col min="6918" max="6918" width="13.85546875" style="1" customWidth="1"/>
    <col min="6919" max="6919" width="14.85546875" style="1" customWidth="1"/>
    <col min="6920" max="6920" width="13.7109375" style="1" customWidth="1"/>
    <col min="6921" max="7168" width="11" style="1"/>
    <col min="7169" max="7169" width="2.140625" style="1" customWidth="1"/>
    <col min="7170" max="7170" width="38.7109375" style="1" customWidth="1"/>
    <col min="7171" max="7171" width="18.140625" style="1" customWidth="1"/>
    <col min="7172" max="7172" width="18" style="1" customWidth="1"/>
    <col min="7173" max="7173" width="14.7109375" style="1" customWidth="1"/>
    <col min="7174" max="7174" width="13.85546875" style="1" customWidth="1"/>
    <col min="7175" max="7175" width="14.85546875" style="1" customWidth="1"/>
    <col min="7176" max="7176" width="13.7109375" style="1" customWidth="1"/>
    <col min="7177" max="7424" width="11" style="1"/>
    <col min="7425" max="7425" width="2.140625" style="1" customWidth="1"/>
    <col min="7426" max="7426" width="38.7109375" style="1" customWidth="1"/>
    <col min="7427" max="7427" width="18.140625" style="1" customWidth="1"/>
    <col min="7428" max="7428" width="18" style="1" customWidth="1"/>
    <col min="7429" max="7429" width="14.7109375" style="1" customWidth="1"/>
    <col min="7430" max="7430" width="13.85546875" style="1" customWidth="1"/>
    <col min="7431" max="7431" width="14.85546875" style="1" customWidth="1"/>
    <col min="7432" max="7432" width="13.7109375" style="1" customWidth="1"/>
    <col min="7433" max="7680" width="11" style="1"/>
    <col min="7681" max="7681" width="2.140625" style="1" customWidth="1"/>
    <col min="7682" max="7682" width="38.7109375" style="1" customWidth="1"/>
    <col min="7683" max="7683" width="18.140625" style="1" customWidth="1"/>
    <col min="7684" max="7684" width="18" style="1" customWidth="1"/>
    <col min="7685" max="7685" width="14.7109375" style="1" customWidth="1"/>
    <col min="7686" max="7686" width="13.85546875" style="1" customWidth="1"/>
    <col min="7687" max="7687" width="14.85546875" style="1" customWidth="1"/>
    <col min="7688" max="7688" width="13.7109375" style="1" customWidth="1"/>
    <col min="7689" max="7936" width="11" style="1"/>
    <col min="7937" max="7937" width="2.140625" style="1" customWidth="1"/>
    <col min="7938" max="7938" width="38.7109375" style="1" customWidth="1"/>
    <col min="7939" max="7939" width="18.140625" style="1" customWidth="1"/>
    <col min="7940" max="7940" width="18" style="1" customWidth="1"/>
    <col min="7941" max="7941" width="14.7109375" style="1" customWidth="1"/>
    <col min="7942" max="7942" width="13.85546875" style="1" customWidth="1"/>
    <col min="7943" max="7943" width="14.85546875" style="1" customWidth="1"/>
    <col min="7944" max="7944" width="13.7109375" style="1" customWidth="1"/>
    <col min="7945" max="8192" width="11" style="1"/>
    <col min="8193" max="8193" width="2.140625" style="1" customWidth="1"/>
    <col min="8194" max="8194" width="38.7109375" style="1" customWidth="1"/>
    <col min="8195" max="8195" width="18.140625" style="1" customWidth="1"/>
    <col min="8196" max="8196" width="18" style="1" customWidth="1"/>
    <col min="8197" max="8197" width="14.7109375" style="1" customWidth="1"/>
    <col min="8198" max="8198" width="13.85546875" style="1" customWidth="1"/>
    <col min="8199" max="8199" width="14.85546875" style="1" customWidth="1"/>
    <col min="8200" max="8200" width="13.7109375" style="1" customWidth="1"/>
    <col min="8201" max="8448" width="11" style="1"/>
    <col min="8449" max="8449" width="2.140625" style="1" customWidth="1"/>
    <col min="8450" max="8450" width="38.7109375" style="1" customWidth="1"/>
    <col min="8451" max="8451" width="18.140625" style="1" customWidth="1"/>
    <col min="8452" max="8452" width="18" style="1" customWidth="1"/>
    <col min="8453" max="8453" width="14.7109375" style="1" customWidth="1"/>
    <col min="8454" max="8454" width="13.85546875" style="1" customWidth="1"/>
    <col min="8455" max="8455" width="14.85546875" style="1" customWidth="1"/>
    <col min="8456" max="8456" width="13.7109375" style="1" customWidth="1"/>
    <col min="8457" max="8704" width="11" style="1"/>
    <col min="8705" max="8705" width="2.140625" style="1" customWidth="1"/>
    <col min="8706" max="8706" width="38.7109375" style="1" customWidth="1"/>
    <col min="8707" max="8707" width="18.140625" style="1" customWidth="1"/>
    <col min="8708" max="8708" width="18" style="1" customWidth="1"/>
    <col min="8709" max="8709" width="14.7109375" style="1" customWidth="1"/>
    <col min="8710" max="8710" width="13.85546875" style="1" customWidth="1"/>
    <col min="8711" max="8711" width="14.85546875" style="1" customWidth="1"/>
    <col min="8712" max="8712" width="13.7109375" style="1" customWidth="1"/>
    <col min="8713" max="8960" width="11" style="1"/>
    <col min="8961" max="8961" width="2.140625" style="1" customWidth="1"/>
    <col min="8962" max="8962" width="38.7109375" style="1" customWidth="1"/>
    <col min="8963" max="8963" width="18.140625" style="1" customWidth="1"/>
    <col min="8964" max="8964" width="18" style="1" customWidth="1"/>
    <col min="8965" max="8965" width="14.7109375" style="1" customWidth="1"/>
    <col min="8966" max="8966" width="13.85546875" style="1" customWidth="1"/>
    <col min="8967" max="8967" width="14.85546875" style="1" customWidth="1"/>
    <col min="8968" max="8968" width="13.7109375" style="1" customWidth="1"/>
    <col min="8969" max="9216" width="11" style="1"/>
    <col min="9217" max="9217" width="2.140625" style="1" customWidth="1"/>
    <col min="9218" max="9218" width="38.7109375" style="1" customWidth="1"/>
    <col min="9219" max="9219" width="18.140625" style="1" customWidth="1"/>
    <col min="9220" max="9220" width="18" style="1" customWidth="1"/>
    <col min="9221" max="9221" width="14.7109375" style="1" customWidth="1"/>
    <col min="9222" max="9222" width="13.85546875" style="1" customWidth="1"/>
    <col min="9223" max="9223" width="14.85546875" style="1" customWidth="1"/>
    <col min="9224" max="9224" width="13.7109375" style="1" customWidth="1"/>
    <col min="9225" max="9472" width="11" style="1"/>
    <col min="9473" max="9473" width="2.140625" style="1" customWidth="1"/>
    <col min="9474" max="9474" width="38.7109375" style="1" customWidth="1"/>
    <col min="9475" max="9475" width="18.140625" style="1" customWidth="1"/>
    <col min="9476" max="9476" width="18" style="1" customWidth="1"/>
    <col min="9477" max="9477" width="14.7109375" style="1" customWidth="1"/>
    <col min="9478" max="9478" width="13.85546875" style="1" customWidth="1"/>
    <col min="9479" max="9479" width="14.85546875" style="1" customWidth="1"/>
    <col min="9480" max="9480" width="13.7109375" style="1" customWidth="1"/>
    <col min="9481" max="9728" width="11" style="1"/>
    <col min="9729" max="9729" width="2.140625" style="1" customWidth="1"/>
    <col min="9730" max="9730" width="38.7109375" style="1" customWidth="1"/>
    <col min="9731" max="9731" width="18.140625" style="1" customWidth="1"/>
    <col min="9732" max="9732" width="18" style="1" customWidth="1"/>
    <col min="9733" max="9733" width="14.7109375" style="1" customWidth="1"/>
    <col min="9734" max="9734" width="13.85546875" style="1" customWidth="1"/>
    <col min="9735" max="9735" width="14.85546875" style="1" customWidth="1"/>
    <col min="9736" max="9736" width="13.7109375" style="1" customWidth="1"/>
    <col min="9737" max="9984" width="11" style="1"/>
    <col min="9985" max="9985" width="2.140625" style="1" customWidth="1"/>
    <col min="9986" max="9986" width="38.7109375" style="1" customWidth="1"/>
    <col min="9987" max="9987" width="18.140625" style="1" customWidth="1"/>
    <col min="9988" max="9988" width="18" style="1" customWidth="1"/>
    <col min="9989" max="9989" width="14.7109375" style="1" customWidth="1"/>
    <col min="9990" max="9990" width="13.85546875" style="1" customWidth="1"/>
    <col min="9991" max="9991" width="14.85546875" style="1" customWidth="1"/>
    <col min="9992" max="9992" width="13.7109375" style="1" customWidth="1"/>
    <col min="9993" max="10240" width="11" style="1"/>
    <col min="10241" max="10241" width="2.140625" style="1" customWidth="1"/>
    <col min="10242" max="10242" width="38.7109375" style="1" customWidth="1"/>
    <col min="10243" max="10243" width="18.140625" style="1" customWidth="1"/>
    <col min="10244" max="10244" width="18" style="1" customWidth="1"/>
    <col min="10245" max="10245" width="14.7109375" style="1" customWidth="1"/>
    <col min="10246" max="10246" width="13.85546875" style="1" customWidth="1"/>
    <col min="10247" max="10247" width="14.85546875" style="1" customWidth="1"/>
    <col min="10248" max="10248" width="13.7109375" style="1" customWidth="1"/>
    <col min="10249" max="10496" width="11" style="1"/>
    <col min="10497" max="10497" width="2.140625" style="1" customWidth="1"/>
    <col min="10498" max="10498" width="38.7109375" style="1" customWidth="1"/>
    <col min="10499" max="10499" width="18.140625" style="1" customWidth="1"/>
    <col min="10500" max="10500" width="18" style="1" customWidth="1"/>
    <col min="10501" max="10501" width="14.7109375" style="1" customWidth="1"/>
    <col min="10502" max="10502" width="13.85546875" style="1" customWidth="1"/>
    <col min="10503" max="10503" width="14.85546875" style="1" customWidth="1"/>
    <col min="10504" max="10504" width="13.7109375" style="1" customWidth="1"/>
    <col min="10505" max="10752" width="11" style="1"/>
    <col min="10753" max="10753" width="2.140625" style="1" customWidth="1"/>
    <col min="10754" max="10754" width="38.7109375" style="1" customWidth="1"/>
    <col min="10755" max="10755" width="18.140625" style="1" customWidth="1"/>
    <col min="10756" max="10756" width="18" style="1" customWidth="1"/>
    <col min="10757" max="10757" width="14.7109375" style="1" customWidth="1"/>
    <col min="10758" max="10758" width="13.85546875" style="1" customWidth="1"/>
    <col min="10759" max="10759" width="14.85546875" style="1" customWidth="1"/>
    <col min="10760" max="10760" width="13.7109375" style="1" customWidth="1"/>
    <col min="10761" max="11008" width="11" style="1"/>
    <col min="11009" max="11009" width="2.140625" style="1" customWidth="1"/>
    <col min="11010" max="11010" width="38.7109375" style="1" customWidth="1"/>
    <col min="11011" max="11011" width="18.140625" style="1" customWidth="1"/>
    <col min="11012" max="11012" width="18" style="1" customWidth="1"/>
    <col min="11013" max="11013" width="14.7109375" style="1" customWidth="1"/>
    <col min="11014" max="11014" width="13.85546875" style="1" customWidth="1"/>
    <col min="11015" max="11015" width="14.85546875" style="1" customWidth="1"/>
    <col min="11016" max="11016" width="13.7109375" style="1" customWidth="1"/>
    <col min="11017" max="11264" width="11" style="1"/>
    <col min="11265" max="11265" width="2.140625" style="1" customWidth="1"/>
    <col min="11266" max="11266" width="38.7109375" style="1" customWidth="1"/>
    <col min="11267" max="11267" width="18.140625" style="1" customWidth="1"/>
    <col min="11268" max="11268" width="18" style="1" customWidth="1"/>
    <col min="11269" max="11269" width="14.7109375" style="1" customWidth="1"/>
    <col min="11270" max="11270" width="13.85546875" style="1" customWidth="1"/>
    <col min="11271" max="11271" width="14.85546875" style="1" customWidth="1"/>
    <col min="11272" max="11272" width="13.7109375" style="1" customWidth="1"/>
    <col min="11273" max="11520" width="11" style="1"/>
    <col min="11521" max="11521" width="2.140625" style="1" customWidth="1"/>
    <col min="11522" max="11522" width="38.7109375" style="1" customWidth="1"/>
    <col min="11523" max="11523" width="18.140625" style="1" customWidth="1"/>
    <col min="11524" max="11524" width="18" style="1" customWidth="1"/>
    <col min="11525" max="11525" width="14.7109375" style="1" customWidth="1"/>
    <col min="11526" max="11526" width="13.85546875" style="1" customWidth="1"/>
    <col min="11527" max="11527" width="14.85546875" style="1" customWidth="1"/>
    <col min="11528" max="11528" width="13.7109375" style="1" customWidth="1"/>
    <col min="11529" max="11776" width="11" style="1"/>
    <col min="11777" max="11777" width="2.140625" style="1" customWidth="1"/>
    <col min="11778" max="11778" width="38.7109375" style="1" customWidth="1"/>
    <col min="11779" max="11779" width="18.140625" style="1" customWidth="1"/>
    <col min="11780" max="11780" width="18" style="1" customWidth="1"/>
    <col min="11781" max="11781" width="14.7109375" style="1" customWidth="1"/>
    <col min="11782" max="11782" width="13.85546875" style="1" customWidth="1"/>
    <col min="11783" max="11783" width="14.85546875" style="1" customWidth="1"/>
    <col min="11784" max="11784" width="13.7109375" style="1" customWidth="1"/>
    <col min="11785" max="12032" width="11" style="1"/>
    <col min="12033" max="12033" width="2.140625" style="1" customWidth="1"/>
    <col min="12034" max="12034" width="38.7109375" style="1" customWidth="1"/>
    <col min="12035" max="12035" width="18.140625" style="1" customWidth="1"/>
    <col min="12036" max="12036" width="18" style="1" customWidth="1"/>
    <col min="12037" max="12037" width="14.7109375" style="1" customWidth="1"/>
    <col min="12038" max="12038" width="13.85546875" style="1" customWidth="1"/>
    <col min="12039" max="12039" width="14.85546875" style="1" customWidth="1"/>
    <col min="12040" max="12040" width="13.7109375" style="1" customWidth="1"/>
    <col min="12041" max="12288" width="11" style="1"/>
    <col min="12289" max="12289" width="2.140625" style="1" customWidth="1"/>
    <col min="12290" max="12290" width="38.7109375" style="1" customWidth="1"/>
    <col min="12291" max="12291" width="18.140625" style="1" customWidth="1"/>
    <col min="12292" max="12292" width="18" style="1" customWidth="1"/>
    <col min="12293" max="12293" width="14.7109375" style="1" customWidth="1"/>
    <col min="12294" max="12294" width="13.85546875" style="1" customWidth="1"/>
    <col min="12295" max="12295" width="14.85546875" style="1" customWidth="1"/>
    <col min="12296" max="12296" width="13.7109375" style="1" customWidth="1"/>
    <col min="12297" max="12544" width="11" style="1"/>
    <col min="12545" max="12545" width="2.140625" style="1" customWidth="1"/>
    <col min="12546" max="12546" width="38.7109375" style="1" customWidth="1"/>
    <col min="12547" max="12547" width="18.140625" style="1" customWidth="1"/>
    <col min="12548" max="12548" width="18" style="1" customWidth="1"/>
    <col min="12549" max="12549" width="14.7109375" style="1" customWidth="1"/>
    <col min="12550" max="12550" width="13.85546875" style="1" customWidth="1"/>
    <col min="12551" max="12551" width="14.85546875" style="1" customWidth="1"/>
    <col min="12552" max="12552" width="13.7109375" style="1" customWidth="1"/>
    <col min="12553" max="12800" width="11" style="1"/>
    <col min="12801" max="12801" width="2.140625" style="1" customWidth="1"/>
    <col min="12802" max="12802" width="38.7109375" style="1" customWidth="1"/>
    <col min="12803" max="12803" width="18.140625" style="1" customWidth="1"/>
    <col min="12804" max="12804" width="18" style="1" customWidth="1"/>
    <col min="12805" max="12805" width="14.7109375" style="1" customWidth="1"/>
    <col min="12806" max="12806" width="13.85546875" style="1" customWidth="1"/>
    <col min="12807" max="12807" width="14.85546875" style="1" customWidth="1"/>
    <col min="12808" max="12808" width="13.7109375" style="1" customWidth="1"/>
    <col min="12809" max="13056" width="11" style="1"/>
    <col min="13057" max="13057" width="2.140625" style="1" customWidth="1"/>
    <col min="13058" max="13058" width="38.7109375" style="1" customWidth="1"/>
    <col min="13059" max="13059" width="18.140625" style="1" customWidth="1"/>
    <col min="13060" max="13060" width="18" style="1" customWidth="1"/>
    <col min="13061" max="13061" width="14.7109375" style="1" customWidth="1"/>
    <col min="13062" max="13062" width="13.85546875" style="1" customWidth="1"/>
    <col min="13063" max="13063" width="14.85546875" style="1" customWidth="1"/>
    <col min="13064" max="13064" width="13.7109375" style="1" customWidth="1"/>
    <col min="13065" max="13312" width="11" style="1"/>
    <col min="13313" max="13313" width="2.140625" style="1" customWidth="1"/>
    <col min="13314" max="13314" width="38.7109375" style="1" customWidth="1"/>
    <col min="13315" max="13315" width="18.140625" style="1" customWidth="1"/>
    <col min="13316" max="13316" width="18" style="1" customWidth="1"/>
    <col min="13317" max="13317" width="14.7109375" style="1" customWidth="1"/>
    <col min="13318" max="13318" width="13.85546875" style="1" customWidth="1"/>
    <col min="13319" max="13319" width="14.85546875" style="1" customWidth="1"/>
    <col min="13320" max="13320" width="13.7109375" style="1" customWidth="1"/>
    <col min="13321" max="13568" width="11" style="1"/>
    <col min="13569" max="13569" width="2.140625" style="1" customWidth="1"/>
    <col min="13570" max="13570" width="38.7109375" style="1" customWidth="1"/>
    <col min="13571" max="13571" width="18.140625" style="1" customWidth="1"/>
    <col min="13572" max="13572" width="18" style="1" customWidth="1"/>
    <col min="13573" max="13573" width="14.7109375" style="1" customWidth="1"/>
    <col min="13574" max="13574" width="13.85546875" style="1" customWidth="1"/>
    <col min="13575" max="13575" width="14.85546875" style="1" customWidth="1"/>
    <col min="13576" max="13576" width="13.7109375" style="1" customWidth="1"/>
    <col min="13577" max="13824" width="11" style="1"/>
    <col min="13825" max="13825" width="2.140625" style="1" customWidth="1"/>
    <col min="13826" max="13826" width="38.7109375" style="1" customWidth="1"/>
    <col min="13827" max="13827" width="18.140625" style="1" customWidth="1"/>
    <col min="13828" max="13828" width="18" style="1" customWidth="1"/>
    <col min="13829" max="13829" width="14.7109375" style="1" customWidth="1"/>
    <col min="13830" max="13830" width="13.85546875" style="1" customWidth="1"/>
    <col min="13831" max="13831" width="14.85546875" style="1" customWidth="1"/>
    <col min="13832" max="13832" width="13.7109375" style="1" customWidth="1"/>
    <col min="13833" max="14080" width="11" style="1"/>
    <col min="14081" max="14081" width="2.140625" style="1" customWidth="1"/>
    <col min="14082" max="14082" width="38.7109375" style="1" customWidth="1"/>
    <col min="14083" max="14083" width="18.140625" style="1" customWidth="1"/>
    <col min="14084" max="14084" width="18" style="1" customWidth="1"/>
    <col min="14085" max="14085" width="14.7109375" style="1" customWidth="1"/>
    <col min="14086" max="14086" width="13.85546875" style="1" customWidth="1"/>
    <col min="14087" max="14087" width="14.85546875" style="1" customWidth="1"/>
    <col min="14088" max="14088" width="13.7109375" style="1" customWidth="1"/>
    <col min="14089" max="14336" width="11" style="1"/>
    <col min="14337" max="14337" width="2.140625" style="1" customWidth="1"/>
    <col min="14338" max="14338" width="38.7109375" style="1" customWidth="1"/>
    <col min="14339" max="14339" width="18.140625" style="1" customWidth="1"/>
    <col min="14340" max="14340" width="18" style="1" customWidth="1"/>
    <col min="14341" max="14341" width="14.7109375" style="1" customWidth="1"/>
    <col min="14342" max="14342" width="13.85546875" style="1" customWidth="1"/>
    <col min="14343" max="14343" width="14.85546875" style="1" customWidth="1"/>
    <col min="14344" max="14344" width="13.7109375" style="1" customWidth="1"/>
    <col min="14345" max="14592" width="11" style="1"/>
    <col min="14593" max="14593" width="2.140625" style="1" customWidth="1"/>
    <col min="14594" max="14594" width="38.7109375" style="1" customWidth="1"/>
    <col min="14595" max="14595" width="18.140625" style="1" customWidth="1"/>
    <col min="14596" max="14596" width="18" style="1" customWidth="1"/>
    <col min="14597" max="14597" width="14.7109375" style="1" customWidth="1"/>
    <col min="14598" max="14598" width="13.85546875" style="1" customWidth="1"/>
    <col min="14599" max="14599" width="14.85546875" style="1" customWidth="1"/>
    <col min="14600" max="14600" width="13.7109375" style="1" customWidth="1"/>
    <col min="14601" max="14848" width="11" style="1"/>
    <col min="14849" max="14849" width="2.140625" style="1" customWidth="1"/>
    <col min="14850" max="14850" width="38.7109375" style="1" customWidth="1"/>
    <col min="14851" max="14851" width="18.140625" style="1" customWidth="1"/>
    <col min="14852" max="14852" width="18" style="1" customWidth="1"/>
    <col min="14853" max="14853" width="14.7109375" style="1" customWidth="1"/>
    <col min="14854" max="14854" width="13.85546875" style="1" customWidth="1"/>
    <col min="14855" max="14855" width="14.85546875" style="1" customWidth="1"/>
    <col min="14856" max="14856" width="13.7109375" style="1" customWidth="1"/>
    <col min="14857" max="15104" width="11" style="1"/>
    <col min="15105" max="15105" width="2.140625" style="1" customWidth="1"/>
    <col min="15106" max="15106" width="38.7109375" style="1" customWidth="1"/>
    <col min="15107" max="15107" width="18.140625" style="1" customWidth="1"/>
    <col min="15108" max="15108" width="18" style="1" customWidth="1"/>
    <col min="15109" max="15109" width="14.7109375" style="1" customWidth="1"/>
    <col min="15110" max="15110" width="13.85546875" style="1" customWidth="1"/>
    <col min="15111" max="15111" width="14.85546875" style="1" customWidth="1"/>
    <col min="15112" max="15112" width="13.7109375" style="1" customWidth="1"/>
    <col min="15113" max="15360" width="11" style="1"/>
    <col min="15361" max="15361" width="2.140625" style="1" customWidth="1"/>
    <col min="15362" max="15362" width="38.7109375" style="1" customWidth="1"/>
    <col min="15363" max="15363" width="18.140625" style="1" customWidth="1"/>
    <col min="15364" max="15364" width="18" style="1" customWidth="1"/>
    <col min="15365" max="15365" width="14.7109375" style="1" customWidth="1"/>
    <col min="15366" max="15366" width="13.85546875" style="1" customWidth="1"/>
    <col min="15367" max="15367" width="14.85546875" style="1" customWidth="1"/>
    <col min="15368" max="15368" width="13.7109375" style="1" customWidth="1"/>
    <col min="15369" max="15616" width="11" style="1"/>
    <col min="15617" max="15617" width="2.140625" style="1" customWidth="1"/>
    <col min="15618" max="15618" width="38.7109375" style="1" customWidth="1"/>
    <col min="15619" max="15619" width="18.140625" style="1" customWidth="1"/>
    <col min="15620" max="15620" width="18" style="1" customWidth="1"/>
    <col min="15621" max="15621" width="14.7109375" style="1" customWidth="1"/>
    <col min="15622" max="15622" width="13.85546875" style="1" customWidth="1"/>
    <col min="15623" max="15623" width="14.85546875" style="1" customWidth="1"/>
    <col min="15624" max="15624" width="13.7109375" style="1" customWidth="1"/>
    <col min="15625" max="15872" width="11" style="1"/>
    <col min="15873" max="15873" width="2.140625" style="1" customWidth="1"/>
    <col min="15874" max="15874" width="38.7109375" style="1" customWidth="1"/>
    <col min="15875" max="15875" width="18.140625" style="1" customWidth="1"/>
    <col min="15876" max="15876" width="18" style="1" customWidth="1"/>
    <col min="15877" max="15877" width="14.7109375" style="1" customWidth="1"/>
    <col min="15878" max="15878" width="13.85546875" style="1" customWidth="1"/>
    <col min="15879" max="15879" width="14.85546875" style="1" customWidth="1"/>
    <col min="15880" max="15880" width="13.7109375" style="1" customWidth="1"/>
    <col min="15881" max="16128" width="11" style="1"/>
    <col min="16129" max="16129" width="2.140625" style="1" customWidth="1"/>
    <col min="16130" max="16130" width="38.7109375" style="1" customWidth="1"/>
    <col min="16131" max="16131" width="18.140625" style="1" customWidth="1"/>
    <col min="16132" max="16132" width="18" style="1" customWidth="1"/>
    <col min="16133" max="16133" width="14.7109375" style="1" customWidth="1"/>
    <col min="16134" max="16134" width="13.85546875" style="1" customWidth="1"/>
    <col min="16135" max="16135" width="14.85546875" style="1" customWidth="1"/>
    <col min="16136" max="16136" width="13.7109375" style="1" customWidth="1"/>
    <col min="16137" max="16384" width="11" style="1"/>
  </cols>
  <sheetData>
    <row r="1" spans="2:8" ht="13.5" thickBot="1" x14ac:dyDescent="0.25"/>
    <row r="2" spans="2:8" x14ac:dyDescent="0.2">
      <c r="B2" s="292" t="s">
        <v>120</v>
      </c>
      <c r="C2" s="293"/>
      <c r="D2" s="293"/>
      <c r="E2" s="293"/>
      <c r="F2" s="293"/>
      <c r="G2" s="293"/>
      <c r="H2" s="294"/>
    </row>
    <row r="3" spans="2:8" x14ac:dyDescent="0.2">
      <c r="B3" s="317" t="s">
        <v>312</v>
      </c>
      <c r="C3" s="318"/>
      <c r="D3" s="318"/>
      <c r="E3" s="318"/>
      <c r="F3" s="318"/>
      <c r="G3" s="318"/>
      <c r="H3" s="319"/>
    </row>
    <row r="4" spans="2:8" x14ac:dyDescent="0.2">
      <c r="B4" s="317" t="s">
        <v>173</v>
      </c>
      <c r="C4" s="318"/>
      <c r="D4" s="318"/>
      <c r="E4" s="318"/>
      <c r="F4" s="318"/>
      <c r="G4" s="318"/>
      <c r="H4" s="319"/>
    </row>
    <row r="5" spans="2:8" ht="13.5" thickBot="1" x14ac:dyDescent="0.25">
      <c r="B5" s="320" t="s">
        <v>1</v>
      </c>
      <c r="C5" s="321"/>
      <c r="D5" s="321"/>
      <c r="E5" s="321"/>
      <c r="F5" s="321"/>
      <c r="G5" s="321"/>
      <c r="H5" s="322"/>
    </row>
    <row r="6" spans="2:8" ht="13.5" thickBot="1" x14ac:dyDescent="0.25">
      <c r="B6" s="287"/>
      <c r="C6" s="329" t="s">
        <v>311</v>
      </c>
      <c r="D6" s="330"/>
      <c r="E6" s="330"/>
      <c r="F6" s="330"/>
      <c r="G6" s="331"/>
      <c r="H6" s="327" t="s">
        <v>310</v>
      </c>
    </row>
    <row r="7" spans="2:8" x14ac:dyDescent="0.2">
      <c r="B7" s="290" t="s">
        <v>214</v>
      </c>
      <c r="C7" s="327" t="s">
        <v>309</v>
      </c>
      <c r="D7" s="325" t="s">
        <v>308</v>
      </c>
      <c r="E7" s="327" t="s">
        <v>307</v>
      </c>
      <c r="F7" s="327" t="s">
        <v>212</v>
      </c>
      <c r="G7" s="327" t="s">
        <v>306</v>
      </c>
      <c r="H7" s="332"/>
    </row>
    <row r="8" spans="2:8" ht="13.5" thickBot="1" x14ac:dyDescent="0.25">
      <c r="B8" s="291" t="s">
        <v>164</v>
      </c>
      <c r="C8" s="328"/>
      <c r="D8" s="326"/>
      <c r="E8" s="328"/>
      <c r="F8" s="328"/>
      <c r="G8" s="328"/>
      <c r="H8" s="328"/>
    </row>
    <row r="9" spans="2:8" x14ac:dyDescent="0.2">
      <c r="B9" s="58" t="s">
        <v>305</v>
      </c>
      <c r="C9" s="92"/>
      <c r="D9" s="93"/>
      <c r="E9" s="92"/>
      <c r="F9" s="93"/>
      <c r="G9" s="93"/>
      <c r="H9" s="92"/>
    </row>
    <row r="10" spans="2:8" x14ac:dyDescent="0.2">
      <c r="B10" s="63" t="s">
        <v>304</v>
      </c>
      <c r="C10" s="92"/>
      <c r="D10" s="93"/>
      <c r="E10" s="92">
        <f>C10+D10</f>
        <v>0</v>
      </c>
      <c r="F10" s="93"/>
      <c r="G10" s="93"/>
      <c r="H10" s="92">
        <f>G10-C10</f>
        <v>0</v>
      </c>
    </row>
    <row r="11" spans="2:8" x14ac:dyDescent="0.2">
      <c r="B11" s="63" t="s">
        <v>303</v>
      </c>
      <c r="C11" s="92"/>
      <c r="D11" s="93"/>
      <c r="E11" s="92">
        <f t="shared" ref="E11:E40" si="0">C11+D11</f>
        <v>0</v>
      </c>
      <c r="F11" s="93"/>
      <c r="G11" s="93"/>
      <c r="H11" s="92">
        <f t="shared" ref="H11:H16" si="1">G11-C11</f>
        <v>0</v>
      </c>
    </row>
    <row r="12" spans="2:8" x14ac:dyDescent="0.2">
      <c r="B12" s="63" t="s">
        <v>302</v>
      </c>
      <c r="C12" s="92"/>
      <c r="D12" s="93"/>
      <c r="E12" s="92">
        <f t="shared" si="0"/>
        <v>0</v>
      </c>
      <c r="F12" s="93"/>
      <c r="G12" s="93"/>
      <c r="H12" s="92">
        <f t="shared" si="1"/>
        <v>0</v>
      </c>
    </row>
    <row r="13" spans="2:8" x14ac:dyDescent="0.2">
      <c r="B13" s="63" t="s">
        <v>301</v>
      </c>
      <c r="C13" s="92"/>
      <c r="D13" s="93"/>
      <c r="E13" s="92">
        <f t="shared" si="0"/>
        <v>0</v>
      </c>
      <c r="F13" s="93"/>
      <c r="G13" s="93"/>
      <c r="H13" s="92">
        <f t="shared" si="1"/>
        <v>0</v>
      </c>
    </row>
    <row r="14" spans="2:8" x14ac:dyDescent="0.2">
      <c r="B14" s="63" t="s">
        <v>300</v>
      </c>
      <c r="C14" s="92">
        <v>0</v>
      </c>
      <c r="D14" s="93">
        <v>56260.78</v>
      </c>
      <c r="E14" s="92">
        <f t="shared" si="0"/>
        <v>56260.78</v>
      </c>
      <c r="F14" s="93">
        <v>57021.2</v>
      </c>
      <c r="G14" s="93">
        <v>56974.34</v>
      </c>
      <c r="H14" s="92">
        <f t="shared" si="1"/>
        <v>56974.34</v>
      </c>
    </row>
    <row r="15" spans="2:8" x14ac:dyDescent="0.2">
      <c r="B15" s="63" t="s">
        <v>299</v>
      </c>
      <c r="C15" s="92">
        <v>0</v>
      </c>
      <c r="D15" s="93">
        <v>3</v>
      </c>
      <c r="E15" s="92">
        <f t="shared" si="0"/>
        <v>3</v>
      </c>
      <c r="F15" s="93">
        <v>3</v>
      </c>
      <c r="G15" s="93">
        <v>3</v>
      </c>
      <c r="H15" s="92">
        <f t="shared" si="1"/>
        <v>3</v>
      </c>
    </row>
    <row r="16" spans="2:8" x14ac:dyDescent="0.2">
      <c r="B16" s="63" t="s">
        <v>298</v>
      </c>
      <c r="C16" s="92"/>
      <c r="D16" s="93"/>
      <c r="E16" s="92">
        <f t="shared" si="0"/>
        <v>0</v>
      </c>
      <c r="F16" s="93"/>
      <c r="G16" s="93"/>
      <c r="H16" s="92">
        <f t="shared" si="1"/>
        <v>0</v>
      </c>
    </row>
    <row r="17" spans="2:8" ht="25.5" x14ac:dyDescent="0.2">
      <c r="B17" s="67" t="s">
        <v>297</v>
      </c>
      <c r="C17" s="92">
        <f t="shared" ref="C17:H17" si="2">SUM(C18:C28)</f>
        <v>0</v>
      </c>
      <c r="D17" s="106">
        <f t="shared" si="2"/>
        <v>0</v>
      </c>
      <c r="E17" s="106">
        <f t="shared" si="2"/>
        <v>0</v>
      </c>
      <c r="F17" s="106">
        <f t="shared" si="2"/>
        <v>0</v>
      </c>
      <c r="G17" s="106">
        <f t="shared" si="2"/>
        <v>0</v>
      </c>
      <c r="H17" s="106">
        <f t="shared" si="2"/>
        <v>0</v>
      </c>
    </row>
    <row r="18" spans="2:8" x14ac:dyDescent="0.2">
      <c r="B18" s="105" t="s">
        <v>296</v>
      </c>
      <c r="C18" s="92"/>
      <c r="D18" s="93"/>
      <c r="E18" s="92">
        <f t="shared" si="0"/>
        <v>0</v>
      </c>
      <c r="F18" s="93"/>
      <c r="G18" s="93"/>
      <c r="H18" s="92">
        <f>G18-C18</f>
        <v>0</v>
      </c>
    </row>
    <row r="19" spans="2:8" x14ac:dyDescent="0.2">
      <c r="B19" s="105" t="s">
        <v>295</v>
      </c>
      <c r="C19" s="92"/>
      <c r="D19" s="93"/>
      <c r="E19" s="92">
        <f t="shared" si="0"/>
        <v>0</v>
      </c>
      <c r="F19" s="93"/>
      <c r="G19" s="93"/>
      <c r="H19" s="92">
        <f t="shared" ref="H19:H40" si="3">G19-C19</f>
        <v>0</v>
      </c>
    </row>
    <row r="20" spans="2:8" x14ac:dyDescent="0.2">
      <c r="B20" s="105" t="s">
        <v>294</v>
      </c>
      <c r="C20" s="92"/>
      <c r="D20" s="93"/>
      <c r="E20" s="92">
        <f t="shared" si="0"/>
        <v>0</v>
      </c>
      <c r="F20" s="93"/>
      <c r="G20" s="93"/>
      <c r="H20" s="92">
        <f t="shared" si="3"/>
        <v>0</v>
      </c>
    </row>
    <row r="21" spans="2:8" x14ac:dyDescent="0.2">
      <c r="B21" s="105" t="s">
        <v>293</v>
      </c>
      <c r="C21" s="92"/>
      <c r="D21" s="93"/>
      <c r="E21" s="92">
        <f t="shared" si="0"/>
        <v>0</v>
      </c>
      <c r="F21" s="93"/>
      <c r="G21" s="93"/>
      <c r="H21" s="92">
        <f t="shared" si="3"/>
        <v>0</v>
      </c>
    </row>
    <row r="22" spans="2:8" x14ac:dyDescent="0.2">
      <c r="B22" s="105" t="s">
        <v>292</v>
      </c>
      <c r="C22" s="92"/>
      <c r="D22" s="93"/>
      <c r="E22" s="92">
        <f t="shared" si="0"/>
        <v>0</v>
      </c>
      <c r="F22" s="93"/>
      <c r="G22" s="93"/>
      <c r="H22" s="92">
        <f t="shared" si="3"/>
        <v>0</v>
      </c>
    </row>
    <row r="23" spans="2:8" ht="25.5" x14ac:dyDescent="0.2">
      <c r="B23" s="100" t="s">
        <v>291</v>
      </c>
      <c r="C23" s="92"/>
      <c r="D23" s="93"/>
      <c r="E23" s="92">
        <f t="shared" si="0"/>
        <v>0</v>
      </c>
      <c r="F23" s="93"/>
      <c r="G23" s="93"/>
      <c r="H23" s="92">
        <f t="shared" si="3"/>
        <v>0</v>
      </c>
    </row>
    <row r="24" spans="2:8" ht="25.5" x14ac:dyDescent="0.2">
      <c r="B24" s="100" t="s">
        <v>290</v>
      </c>
      <c r="C24" s="92"/>
      <c r="D24" s="93"/>
      <c r="E24" s="92">
        <f t="shared" si="0"/>
        <v>0</v>
      </c>
      <c r="F24" s="93"/>
      <c r="G24" s="93"/>
      <c r="H24" s="92">
        <f t="shared" si="3"/>
        <v>0</v>
      </c>
    </row>
    <row r="25" spans="2:8" x14ac:dyDescent="0.2">
      <c r="B25" s="105" t="s">
        <v>289</v>
      </c>
      <c r="C25" s="92"/>
      <c r="D25" s="93"/>
      <c r="E25" s="92">
        <f t="shared" si="0"/>
        <v>0</v>
      </c>
      <c r="F25" s="93"/>
      <c r="G25" s="93"/>
      <c r="H25" s="92">
        <f t="shared" si="3"/>
        <v>0</v>
      </c>
    </row>
    <row r="26" spans="2:8" x14ac:dyDescent="0.2">
      <c r="B26" s="105" t="s">
        <v>288</v>
      </c>
      <c r="C26" s="92"/>
      <c r="D26" s="93"/>
      <c r="E26" s="92">
        <f t="shared" si="0"/>
        <v>0</v>
      </c>
      <c r="F26" s="93"/>
      <c r="G26" s="93"/>
      <c r="H26" s="92">
        <f t="shared" si="3"/>
        <v>0</v>
      </c>
    </row>
    <row r="27" spans="2:8" x14ac:dyDescent="0.2">
      <c r="B27" s="105" t="s">
        <v>287</v>
      </c>
      <c r="C27" s="92"/>
      <c r="D27" s="93"/>
      <c r="E27" s="92">
        <f t="shared" si="0"/>
        <v>0</v>
      </c>
      <c r="F27" s="93"/>
      <c r="G27" s="93"/>
      <c r="H27" s="92">
        <f t="shared" si="3"/>
        <v>0</v>
      </c>
    </row>
    <row r="28" spans="2:8" ht="25.5" x14ac:dyDescent="0.2">
      <c r="B28" s="100" t="s">
        <v>286</v>
      </c>
      <c r="C28" s="92"/>
      <c r="D28" s="93"/>
      <c r="E28" s="92">
        <f t="shared" si="0"/>
        <v>0</v>
      </c>
      <c r="F28" s="93"/>
      <c r="G28" s="93"/>
      <c r="H28" s="92">
        <f t="shared" si="3"/>
        <v>0</v>
      </c>
    </row>
    <row r="29" spans="2:8" ht="25.5" x14ac:dyDescent="0.2">
      <c r="B29" s="67" t="s">
        <v>285</v>
      </c>
      <c r="C29" s="92">
        <f t="shared" ref="C29:H29" si="4">SUM(C30:C34)</f>
        <v>0</v>
      </c>
      <c r="D29" s="92">
        <f t="shared" si="4"/>
        <v>0</v>
      </c>
      <c r="E29" s="92">
        <f t="shared" si="4"/>
        <v>0</v>
      </c>
      <c r="F29" s="92">
        <f t="shared" si="4"/>
        <v>0</v>
      </c>
      <c r="G29" s="92">
        <f t="shared" si="4"/>
        <v>0</v>
      </c>
      <c r="H29" s="92">
        <f t="shared" si="4"/>
        <v>0</v>
      </c>
    </row>
    <row r="30" spans="2:8" x14ac:dyDescent="0.2">
      <c r="B30" s="105" t="s">
        <v>284</v>
      </c>
      <c r="C30" s="92"/>
      <c r="D30" s="93"/>
      <c r="E30" s="92">
        <f t="shared" si="0"/>
        <v>0</v>
      </c>
      <c r="F30" s="93"/>
      <c r="G30" s="93"/>
      <c r="H30" s="92">
        <f t="shared" si="3"/>
        <v>0</v>
      </c>
    </row>
    <row r="31" spans="2:8" x14ac:dyDescent="0.2">
      <c r="B31" s="105" t="s">
        <v>283</v>
      </c>
      <c r="C31" s="92"/>
      <c r="D31" s="93"/>
      <c r="E31" s="92">
        <f t="shared" si="0"/>
        <v>0</v>
      </c>
      <c r="F31" s="93"/>
      <c r="G31" s="93"/>
      <c r="H31" s="92">
        <f t="shared" si="3"/>
        <v>0</v>
      </c>
    </row>
    <row r="32" spans="2:8" x14ac:dyDescent="0.2">
      <c r="B32" s="105" t="s">
        <v>282</v>
      </c>
      <c r="C32" s="92"/>
      <c r="D32" s="93"/>
      <c r="E32" s="92">
        <f t="shared" si="0"/>
        <v>0</v>
      </c>
      <c r="F32" s="93"/>
      <c r="G32" s="93"/>
      <c r="H32" s="92">
        <f t="shared" si="3"/>
        <v>0</v>
      </c>
    </row>
    <row r="33" spans="2:8" ht="25.5" x14ac:dyDescent="0.2">
      <c r="B33" s="100" t="s">
        <v>281</v>
      </c>
      <c r="C33" s="92"/>
      <c r="D33" s="93"/>
      <c r="E33" s="92">
        <f t="shared" si="0"/>
        <v>0</v>
      </c>
      <c r="F33" s="93"/>
      <c r="G33" s="93"/>
      <c r="H33" s="92">
        <f t="shared" si="3"/>
        <v>0</v>
      </c>
    </row>
    <row r="34" spans="2:8" x14ac:dyDescent="0.2">
      <c r="B34" s="105" t="s">
        <v>280</v>
      </c>
      <c r="C34" s="92"/>
      <c r="D34" s="93"/>
      <c r="E34" s="92">
        <f t="shared" si="0"/>
        <v>0</v>
      </c>
      <c r="F34" s="93"/>
      <c r="G34" s="93"/>
      <c r="H34" s="92">
        <f t="shared" si="3"/>
        <v>0</v>
      </c>
    </row>
    <row r="35" spans="2:8" x14ac:dyDescent="0.2">
      <c r="B35" s="63" t="s">
        <v>279</v>
      </c>
      <c r="C35" s="92">
        <v>10589875</v>
      </c>
      <c r="D35" s="93">
        <v>113419.05</v>
      </c>
      <c r="E35" s="92">
        <f t="shared" si="0"/>
        <v>10703294.050000001</v>
      </c>
      <c r="F35" s="93">
        <v>2312060.0499999998</v>
      </c>
      <c r="G35" s="93">
        <v>2312060.0499999998</v>
      </c>
      <c r="H35" s="92">
        <f>G35-C35</f>
        <v>-8277814.9500000002</v>
      </c>
    </row>
    <row r="36" spans="2:8" x14ac:dyDescent="0.2">
      <c r="B36" s="63" t="s">
        <v>278</v>
      </c>
      <c r="C36" s="92">
        <f t="shared" ref="C36:H36" si="5">C37</f>
        <v>0</v>
      </c>
      <c r="D36" s="92">
        <f t="shared" si="5"/>
        <v>400000</v>
      </c>
      <c r="E36" s="92">
        <f t="shared" si="5"/>
        <v>400000</v>
      </c>
      <c r="F36" s="92">
        <f t="shared" si="5"/>
        <v>400000</v>
      </c>
      <c r="G36" s="92">
        <f t="shared" si="5"/>
        <v>400000</v>
      </c>
      <c r="H36" s="92">
        <f t="shared" si="5"/>
        <v>400000</v>
      </c>
    </row>
    <row r="37" spans="2:8" x14ac:dyDescent="0.2">
      <c r="B37" s="105" t="s">
        <v>277</v>
      </c>
      <c r="C37" s="92">
        <v>0</v>
      </c>
      <c r="D37" s="93">
        <v>400000</v>
      </c>
      <c r="E37" s="92">
        <f t="shared" si="0"/>
        <v>400000</v>
      </c>
      <c r="F37" s="93">
        <v>400000</v>
      </c>
      <c r="G37" s="93">
        <v>400000</v>
      </c>
      <c r="H37" s="92">
        <f t="shared" si="3"/>
        <v>400000</v>
      </c>
    </row>
    <row r="38" spans="2:8" x14ac:dyDescent="0.2">
      <c r="B38" s="63" t="s">
        <v>276</v>
      </c>
      <c r="C38" s="92">
        <f t="shared" ref="C38:H38" si="6">C39+C40</f>
        <v>0</v>
      </c>
      <c r="D38" s="92">
        <f t="shared" si="6"/>
        <v>0</v>
      </c>
      <c r="E38" s="92">
        <f t="shared" si="6"/>
        <v>0</v>
      </c>
      <c r="F38" s="92">
        <f t="shared" si="6"/>
        <v>0</v>
      </c>
      <c r="G38" s="92">
        <f t="shared" si="6"/>
        <v>0</v>
      </c>
      <c r="H38" s="92">
        <f t="shared" si="6"/>
        <v>0</v>
      </c>
    </row>
    <row r="39" spans="2:8" x14ac:dyDescent="0.2">
      <c r="B39" s="105" t="s">
        <v>275</v>
      </c>
      <c r="C39" s="92"/>
      <c r="D39" s="93"/>
      <c r="E39" s="92">
        <f t="shared" si="0"/>
        <v>0</v>
      </c>
      <c r="F39" s="93"/>
      <c r="G39" s="93"/>
      <c r="H39" s="92">
        <f t="shared" si="3"/>
        <v>0</v>
      </c>
    </row>
    <row r="40" spans="2:8" x14ac:dyDescent="0.2">
      <c r="B40" s="105" t="s">
        <v>274</v>
      </c>
      <c r="C40" s="92"/>
      <c r="D40" s="93"/>
      <c r="E40" s="92">
        <f t="shared" si="0"/>
        <v>0</v>
      </c>
      <c r="F40" s="93"/>
      <c r="G40" s="93"/>
      <c r="H40" s="92">
        <f t="shared" si="3"/>
        <v>0</v>
      </c>
    </row>
    <row r="41" spans="2:8" x14ac:dyDescent="0.2">
      <c r="B41" s="96"/>
      <c r="C41" s="92"/>
      <c r="D41" s="93"/>
      <c r="E41" s="92"/>
      <c r="F41" s="93"/>
      <c r="G41" s="93"/>
      <c r="H41" s="92"/>
    </row>
    <row r="42" spans="2:8" ht="25.5" x14ac:dyDescent="0.2">
      <c r="B42" s="76" t="s">
        <v>273</v>
      </c>
      <c r="C42" s="91">
        <f t="shared" ref="C42:H42" si="7">C10+C11+C12+C13+C14+C15+C16+C17+C29+C35+C36+C38</f>
        <v>10589875</v>
      </c>
      <c r="D42" s="104">
        <f t="shared" si="7"/>
        <v>569682.83000000007</v>
      </c>
      <c r="E42" s="104">
        <f t="shared" si="7"/>
        <v>11159557.83</v>
      </c>
      <c r="F42" s="104">
        <f t="shared" si="7"/>
        <v>2769084.25</v>
      </c>
      <c r="G42" s="104">
        <f t="shared" si="7"/>
        <v>2769037.3899999997</v>
      </c>
      <c r="H42" s="104">
        <f t="shared" si="7"/>
        <v>-7820837.6100000003</v>
      </c>
    </row>
    <row r="43" spans="2:8" x14ac:dyDescent="0.2">
      <c r="B43" s="65"/>
      <c r="C43" s="92"/>
      <c r="D43" s="65"/>
      <c r="E43" s="103"/>
      <c r="F43" s="65"/>
      <c r="G43" s="65"/>
      <c r="H43" s="103"/>
    </row>
    <row r="44" spans="2:8" ht="25.5" x14ac:dyDescent="0.2">
      <c r="B44" s="76" t="s">
        <v>272</v>
      </c>
      <c r="C44" s="102"/>
      <c r="D44" s="101"/>
      <c r="E44" s="102"/>
      <c r="F44" s="101"/>
      <c r="G44" s="101"/>
      <c r="H44" s="92"/>
    </row>
    <row r="45" spans="2:8" x14ac:dyDescent="0.2">
      <c r="B45" s="96"/>
      <c r="C45" s="92"/>
      <c r="D45" s="95"/>
      <c r="E45" s="92"/>
      <c r="F45" s="95"/>
      <c r="G45" s="95"/>
      <c r="H45" s="92"/>
    </row>
    <row r="46" spans="2:8" x14ac:dyDescent="0.2">
      <c r="B46" s="58" t="s">
        <v>271</v>
      </c>
      <c r="C46" s="92"/>
      <c r="D46" s="93"/>
      <c r="E46" s="92"/>
      <c r="F46" s="93"/>
      <c r="G46" s="93"/>
      <c r="H46" s="92"/>
    </row>
    <row r="47" spans="2:8" x14ac:dyDescent="0.2">
      <c r="B47" s="63" t="s">
        <v>270</v>
      </c>
      <c r="C47" s="92">
        <f t="shared" ref="C47:H47" si="8">SUM(C48:C55)</f>
        <v>0</v>
      </c>
      <c r="D47" s="92">
        <f t="shared" si="8"/>
        <v>0</v>
      </c>
      <c r="E47" s="92">
        <f t="shared" si="8"/>
        <v>0</v>
      </c>
      <c r="F47" s="92">
        <f t="shared" si="8"/>
        <v>0</v>
      </c>
      <c r="G47" s="92">
        <f t="shared" si="8"/>
        <v>0</v>
      </c>
      <c r="H47" s="92">
        <f t="shared" si="8"/>
        <v>0</v>
      </c>
    </row>
    <row r="48" spans="2:8" ht="25.5" x14ac:dyDescent="0.2">
      <c r="B48" s="100" t="s">
        <v>269</v>
      </c>
      <c r="C48" s="92"/>
      <c r="D48" s="93"/>
      <c r="E48" s="92">
        <f t="shared" ref="E48:E65" si="9">C48+D48</f>
        <v>0</v>
      </c>
      <c r="F48" s="93"/>
      <c r="G48" s="93"/>
      <c r="H48" s="92">
        <f t="shared" ref="H48:H65" si="10">G48-C48</f>
        <v>0</v>
      </c>
    </row>
    <row r="49" spans="2:8" ht="25.5" x14ac:dyDescent="0.2">
      <c r="B49" s="100" t="s">
        <v>268</v>
      </c>
      <c r="C49" s="92"/>
      <c r="D49" s="93"/>
      <c r="E49" s="92">
        <f t="shared" si="9"/>
        <v>0</v>
      </c>
      <c r="F49" s="93"/>
      <c r="G49" s="93"/>
      <c r="H49" s="92">
        <f t="shared" si="10"/>
        <v>0</v>
      </c>
    </row>
    <row r="50" spans="2:8" ht="25.5" x14ac:dyDescent="0.2">
      <c r="B50" s="100" t="s">
        <v>267</v>
      </c>
      <c r="C50" s="92"/>
      <c r="D50" s="93"/>
      <c r="E50" s="92">
        <f t="shared" si="9"/>
        <v>0</v>
      </c>
      <c r="F50" s="93"/>
      <c r="G50" s="93"/>
      <c r="H50" s="92">
        <f t="shared" si="10"/>
        <v>0</v>
      </c>
    </row>
    <row r="51" spans="2:8" ht="38.25" x14ac:dyDescent="0.2">
      <c r="B51" s="100" t="s">
        <v>266</v>
      </c>
      <c r="C51" s="92"/>
      <c r="D51" s="93"/>
      <c r="E51" s="92">
        <f t="shared" si="9"/>
        <v>0</v>
      </c>
      <c r="F51" s="93"/>
      <c r="G51" s="93"/>
      <c r="H51" s="92">
        <f t="shared" si="10"/>
        <v>0</v>
      </c>
    </row>
    <row r="52" spans="2:8" x14ac:dyDescent="0.2">
      <c r="B52" s="100" t="s">
        <v>265</v>
      </c>
      <c r="C52" s="92"/>
      <c r="D52" s="93"/>
      <c r="E52" s="92">
        <f t="shared" si="9"/>
        <v>0</v>
      </c>
      <c r="F52" s="93"/>
      <c r="G52" s="93"/>
      <c r="H52" s="92">
        <f t="shared" si="10"/>
        <v>0</v>
      </c>
    </row>
    <row r="53" spans="2:8" ht="25.5" x14ac:dyDescent="0.2">
      <c r="B53" s="100" t="s">
        <v>264</v>
      </c>
      <c r="C53" s="92"/>
      <c r="D53" s="93"/>
      <c r="E53" s="92">
        <f t="shared" si="9"/>
        <v>0</v>
      </c>
      <c r="F53" s="93"/>
      <c r="G53" s="93"/>
      <c r="H53" s="92">
        <f t="shared" si="10"/>
        <v>0</v>
      </c>
    </row>
    <row r="54" spans="2:8" ht="25.5" x14ac:dyDescent="0.2">
      <c r="B54" s="100" t="s">
        <v>263</v>
      </c>
      <c r="C54" s="92"/>
      <c r="D54" s="93"/>
      <c r="E54" s="92">
        <f t="shared" si="9"/>
        <v>0</v>
      </c>
      <c r="F54" s="93"/>
      <c r="G54" s="93"/>
      <c r="H54" s="92">
        <f t="shared" si="10"/>
        <v>0</v>
      </c>
    </row>
    <row r="55" spans="2:8" ht="25.5" x14ac:dyDescent="0.2">
      <c r="B55" s="100" t="s">
        <v>262</v>
      </c>
      <c r="C55" s="92"/>
      <c r="D55" s="93"/>
      <c r="E55" s="92">
        <f t="shared" si="9"/>
        <v>0</v>
      </c>
      <c r="F55" s="93"/>
      <c r="G55" s="93"/>
      <c r="H55" s="92">
        <f t="shared" si="10"/>
        <v>0</v>
      </c>
    </row>
    <row r="56" spans="2:8" x14ac:dyDescent="0.2">
      <c r="B56" s="67" t="s">
        <v>261</v>
      </c>
      <c r="C56" s="92">
        <f t="shared" ref="C56:H56" si="11">SUM(C57:C60)</f>
        <v>0</v>
      </c>
      <c r="D56" s="92">
        <f t="shared" si="11"/>
        <v>0</v>
      </c>
      <c r="E56" s="92">
        <f t="shared" si="11"/>
        <v>0</v>
      </c>
      <c r="F56" s="92">
        <f t="shared" si="11"/>
        <v>0</v>
      </c>
      <c r="G56" s="92">
        <f t="shared" si="11"/>
        <v>0</v>
      </c>
      <c r="H56" s="92">
        <f t="shared" si="11"/>
        <v>0</v>
      </c>
    </row>
    <row r="57" spans="2:8" x14ac:dyDescent="0.2">
      <c r="B57" s="100" t="s">
        <v>260</v>
      </c>
      <c r="C57" s="92"/>
      <c r="D57" s="93"/>
      <c r="E57" s="92">
        <f t="shared" si="9"/>
        <v>0</v>
      </c>
      <c r="F57" s="93"/>
      <c r="G57" s="93"/>
      <c r="H57" s="92">
        <f t="shared" si="10"/>
        <v>0</v>
      </c>
    </row>
    <row r="58" spans="2:8" x14ac:dyDescent="0.2">
      <c r="B58" s="100" t="s">
        <v>259</v>
      </c>
      <c r="C58" s="92"/>
      <c r="D58" s="93"/>
      <c r="E58" s="92">
        <f t="shared" si="9"/>
        <v>0</v>
      </c>
      <c r="F58" s="93"/>
      <c r="G58" s="93"/>
      <c r="H58" s="92">
        <f t="shared" si="10"/>
        <v>0</v>
      </c>
    </row>
    <row r="59" spans="2:8" x14ac:dyDescent="0.2">
      <c r="B59" s="100" t="s">
        <v>258</v>
      </c>
      <c r="C59" s="92"/>
      <c r="D59" s="93"/>
      <c r="E59" s="92">
        <f t="shared" si="9"/>
        <v>0</v>
      </c>
      <c r="F59" s="93"/>
      <c r="G59" s="93"/>
      <c r="H59" s="92">
        <f t="shared" si="10"/>
        <v>0</v>
      </c>
    </row>
    <row r="60" spans="2:8" x14ac:dyDescent="0.2">
      <c r="B60" s="100" t="s">
        <v>257</v>
      </c>
      <c r="C60" s="92"/>
      <c r="D60" s="93"/>
      <c r="E60" s="92">
        <f t="shared" si="9"/>
        <v>0</v>
      </c>
      <c r="F60" s="93"/>
      <c r="G60" s="93"/>
      <c r="H60" s="92">
        <f t="shared" si="10"/>
        <v>0</v>
      </c>
    </row>
    <row r="61" spans="2:8" x14ac:dyDescent="0.2">
      <c r="B61" s="67" t="s">
        <v>256</v>
      </c>
      <c r="C61" s="92">
        <f t="shared" ref="C61:H61" si="12">C62+C63</f>
        <v>0</v>
      </c>
      <c r="D61" s="92">
        <f t="shared" si="12"/>
        <v>0</v>
      </c>
      <c r="E61" s="92">
        <f t="shared" si="12"/>
        <v>0</v>
      </c>
      <c r="F61" s="92">
        <f t="shared" si="12"/>
        <v>0</v>
      </c>
      <c r="G61" s="92">
        <f t="shared" si="12"/>
        <v>0</v>
      </c>
      <c r="H61" s="92">
        <f t="shared" si="12"/>
        <v>0</v>
      </c>
    </row>
    <row r="62" spans="2:8" ht="25.5" x14ac:dyDescent="0.2">
      <c r="B62" s="100" t="s">
        <v>255</v>
      </c>
      <c r="C62" s="92"/>
      <c r="D62" s="93"/>
      <c r="E62" s="92">
        <f t="shared" si="9"/>
        <v>0</v>
      </c>
      <c r="F62" s="93"/>
      <c r="G62" s="93"/>
      <c r="H62" s="92">
        <f t="shared" si="10"/>
        <v>0</v>
      </c>
    </row>
    <row r="63" spans="2:8" x14ac:dyDescent="0.2">
      <c r="B63" s="100" t="s">
        <v>254</v>
      </c>
      <c r="C63" s="92"/>
      <c r="D63" s="93"/>
      <c r="E63" s="92">
        <f t="shared" si="9"/>
        <v>0</v>
      </c>
      <c r="F63" s="93"/>
      <c r="G63" s="93"/>
      <c r="H63" s="92">
        <f t="shared" si="10"/>
        <v>0</v>
      </c>
    </row>
    <row r="64" spans="2:8" ht="38.25" x14ac:dyDescent="0.2">
      <c r="B64" s="67" t="s">
        <v>253</v>
      </c>
      <c r="C64" s="92">
        <v>253504681</v>
      </c>
      <c r="D64" s="93">
        <v>-29937858.5</v>
      </c>
      <c r="E64" s="92">
        <f t="shared" si="9"/>
        <v>223566822.5</v>
      </c>
      <c r="F64" s="93">
        <v>31621359</v>
      </c>
      <c r="G64" s="93">
        <v>31621359</v>
      </c>
      <c r="H64" s="92">
        <f t="shared" si="10"/>
        <v>-221883322</v>
      </c>
    </row>
    <row r="65" spans="2:8" x14ac:dyDescent="0.2">
      <c r="B65" s="99" t="s">
        <v>252</v>
      </c>
      <c r="C65" s="97"/>
      <c r="D65" s="98"/>
      <c r="E65" s="97">
        <f t="shared" si="9"/>
        <v>0</v>
      </c>
      <c r="F65" s="98"/>
      <c r="G65" s="98"/>
      <c r="H65" s="97">
        <f t="shared" si="10"/>
        <v>0</v>
      </c>
    </row>
    <row r="66" spans="2:8" x14ac:dyDescent="0.2">
      <c r="B66" s="96"/>
      <c r="C66" s="92"/>
      <c r="D66" s="95"/>
      <c r="E66" s="92"/>
      <c r="F66" s="95"/>
      <c r="G66" s="95"/>
      <c r="H66" s="92"/>
    </row>
    <row r="67" spans="2:8" ht="25.5" x14ac:dyDescent="0.2">
      <c r="B67" s="76" t="s">
        <v>251</v>
      </c>
      <c r="C67" s="91">
        <f t="shared" ref="C67:H67" si="13">C47+C56+C61+C64+C65</f>
        <v>253504681</v>
      </c>
      <c r="D67" s="91">
        <f t="shared" si="13"/>
        <v>-29937858.5</v>
      </c>
      <c r="E67" s="91">
        <f t="shared" si="13"/>
        <v>223566822.5</v>
      </c>
      <c r="F67" s="91">
        <f t="shared" si="13"/>
        <v>31621359</v>
      </c>
      <c r="G67" s="91">
        <f t="shared" si="13"/>
        <v>31621359</v>
      </c>
      <c r="H67" s="91">
        <f t="shared" si="13"/>
        <v>-221883322</v>
      </c>
    </row>
    <row r="68" spans="2:8" x14ac:dyDescent="0.2">
      <c r="B68" s="94"/>
      <c r="C68" s="92"/>
      <c r="D68" s="95"/>
      <c r="E68" s="92"/>
      <c r="F68" s="95"/>
      <c r="G68" s="95"/>
      <c r="H68" s="92"/>
    </row>
    <row r="69" spans="2:8" ht="25.5" x14ac:dyDescent="0.2">
      <c r="B69" s="76" t="s">
        <v>250</v>
      </c>
      <c r="C69" s="91">
        <f t="shared" ref="C69:H69" si="14">C70</f>
        <v>0</v>
      </c>
      <c r="D69" s="91">
        <f t="shared" si="14"/>
        <v>0</v>
      </c>
      <c r="E69" s="91">
        <f t="shared" si="14"/>
        <v>0</v>
      </c>
      <c r="F69" s="91">
        <f t="shared" si="14"/>
        <v>0</v>
      </c>
      <c r="G69" s="91">
        <f t="shared" si="14"/>
        <v>0</v>
      </c>
      <c r="H69" s="91">
        <f t="shared" si="14"/>
        <v>0</v>
      </c>
    </row>
    <row r="70" spans="2:8" x14ac:dyDescent="0.2">
      <c r="B70" s="94" t="s">
        <v>249</v>
      </c>
      <c r="C70" s="92"/>
      <c r="D70" s="93"/>
      <c r="E70" s="92">
        <f>C70+D70</f>
        <v>0</v>
      </c>
      <c r="F70" s="93"/>
      <c r="G70" s="93"/>
      <c r="H70" s="92">
        <f>G70-C70</f>
        <v>0</v>
      </c>
    </row>
    <row r="71" spans="2:8" x14ac:dyDescent="0.2">
      <c r="B71" s="94"/>
      <c r="C71" s="92"/>
      <c r="D71" s="93"/>
      <c r="E71" s="92"/>
      <c r="F71" s="93"/>
      <c r="G71" s="93"/>
      <c r="H71" s="92"/>
    </row>
    <row r="72" spans="2:8" x14ac:dyDescent="0.2">
      <c r="B72" s="76" t="s">
        <v>248</v>
      </c>
      <c r="C72" s="91">
        <f t="shared" ref="C72:H72" si="15">C42+C67+C69</f>
        <v>264094556</v>
      </c>
      <c r="D72" s="91">
        <f t="shared" si="15"/>
        <v>-29368175.670000002</v>
      </c>
      <c r="E72" s="91">
        <f t="shared" si="15"/>
        <v>234726380.33000001</v>
      </c>
      <c r="F72" s="91">
        <f t="shared" si="15"/>
        <v>34390443.25</v>
      </c>
      <c r="G72" s="91">
        <f t="shared" si="15"/>
        <v>34390396.390000001</v>
      </c>
      <c r="H72" s="91">
        <f t="shared" si="15"/>
        <v>-229704159.61000001</v>
      </c>
    </row>
    <row r="73" spans="2:8" x14ac:dyDescent="0.2">
      <c r="B73" s="94"/>
      <c r="C73" s="92"/>
      <c r="D73" s="93"/>
      <c r="E73" s="92"/>
      <c r="F73" s="93"/>
      <c r="G73" s="93"/>
      <c r="H73" s="92"/>
    </row>
    <row r="74" spans="2:8" x14ac:dyDescent="0.2">
      <c r="B74" s="76" t="s">
        <v>247</v>
      </c>
      <c r="C74" s="92"/>
      <c r="D74" s="93"/>
      <c r="E74" s="92"/>
      <c r="F74" s="93"/>
      <c r="G74" s="93"/>
      <c r="H74" s="92"/>
    </row>
    <row r="75" spans="2:8" ht="25.5" x14ac:dyDescent="0.2">
      <c r="B75" s="94" t="s">
        <v>246</v>
      </c>
      <c r="C75" s="92"/>
      <c r="D75" s="93"/>
      <c r="E75" s="92">
        <f>C75+D75</f>
        <v>0</v>
      </c>
      <c r="F75" s="93"/>
      <c r="G75" s="93"/>
      <c r="H75" s="92">
        <f>G75-C75</f>
        <v>0</v>
      </c>
    </row>
    <row r="76" spans="2:8" ht="25.5" x14ac:dyDescent="0.2">
      <c r="B76" s="94" t="s">
        <v>245</v>
      </c>
      <c r="C76" s="92"/>
      <c r="D76" s="93"/>
      <c r="E76" s="92">
        <f>C76+D76</f>
        <v>0</v>
      </c>
      <c r="F76" s="93"/>
      <c r="G76" s="93"/>
      <c r="H76" s="92">
        <f>G76-C76</f>
        <v>0</v>
      </c>
    </row>
    <row r="77" spans="2:8" ht="25.5" x14ac:dyDescent="0.2">
      <c r="B77" s="76" t="s">
        <v>244</v>
      </c>
      <c r="C77" s="91">
        <f t="shared" ref="C77:H77" si="16">SUM(C75:C76)</f>
        <v>0</v>
      </c>
      <c r="D77" s="91">
        <f t="shared" si="16"/>
        <v>0</v>
      </c>
      <c r="E77" s="91">
        <f t="shared" si="16"/>
        <v>0</v>
      </c>
      <c r="F77" s="91">
        <f t="shared" si="16"/>
        <v>0</v>
      </c>
      <c r="G77" s="91">
        <f t="shared" si="16"/>
        <v>0</v>
      </c>
      <c r="H77" s="91">
        <f t="shared" si="16"/>
        <v>0</v>
      </c>
    </row>
    <row r="78" spans="2:8" ht="13.5" thickBot="1" x14ac:dyDescent="0.25">
      <c r="B78" s="90"/>
      <c r="C78" s="88"/>
      <c r="D78" s="89"/>
      <c r="E78" s="88"/>
      <c r="F78" s="89"/>
      <c r="G78" s="89"/>
      <c r="H78" s="88"/>
    </row>
  </sheetData>
  <mergeCells count="11">
    <mergeCell ref="G7:G8"/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B1:I161"/>
  <sheetViews>
    <sheetView workbookViewId="0">
      <pane ySplit="9" topLeftCell="A139" activePane="bottomLeft" state="frozen"/>
      <selection pane="bottomLeft" activeCell="E109" sqref="E109"/>
    </sheetView>
  </sheetViews>
  <sheetFormatPr baseColWidth="10" defaultColWidth="11" defaultRowHeight="12.75" x14ac:dyDescent="0.2"/>
  <cols>
    <col min="1" max="1" width="4" style="1" customWidth="1"/>
    <col min="2" max="2" width="11" style="1"/>
    <col min="3" max="3" width="46" style="1" customWidth="1"/>
    <col min="4" max="4" width="16" style="1" customWidth="1"/>
    <col min="5" max="5" width="19.140625" style="1" customWidth="1"/>
    <col min="6" max="6" width="13.5703125" style="1" customWidth="1"/>
    <col min="7" max="7" width="13.140625" style="1" customWidth="1"/>
    <col min="8" max="8" width="14.7109375" style="1" customWidth="1"/>
    <col min="9" max="9" width="15.28515625" style="1" bestFit="1" customWidth="1"/>
    <col min="10" max="16384" width="11" style="1"/>
  </cols>
  <sheetData>
    <row r="1" spans="2:9" ht="13.5" thickBot="1" x14ac:dyDescent="0.25"/>
    <row r="2" spans="2:9" x14ac:dyDescent="0.2">
      <c r="B2" s="292" t="s">
        <v>120</v>
      </c>
      <c r="C2" s="293"/>
      <c r="D2" s="293"/>
      <c r="E2" s="293"/>
      <c r="F2" s="293"/>
      <c r="G2" s="293"/>
      <c r="H2" s="293"/>
      <c r="I2" s="335"/>
    </row>
    <row r="3" spans="2:9" x14ac:dyDescent="0.2">
      <c r="B3" s="317" t="s">
        <v>394</v>
      </c>
      <c r="C3" s="318"/>
      <c r="D3" s="318"/>
      <c r="E3" s="318"/>
      <c r="F3" s="318"/>
      <c r="G3" s="318"/>
      <c r="H3" s="318"/>
      <c r="I3" s="336"/>
    </row>
    <row r="4" spans="2:9" x14ac:dyDescent="0.2">
      <c r="B4" s="317" t="s">
        <v>393</v>
      </c>
      <c r="C4" s="318"/>
      <c r="D4" s="318"/>
      <c r="E4" s="318"/>
      <c r="F4" s="318"/>
      <c r="G4" s="318"/>
      <c r="H4" s="318"/>
      <c r="I4" s="336"/>
    </row>
    <row r="5" spans="2:9" x14ac:dyDescent="0.2">
      <c r="B5" s="317" t="s">
        <v>173</v>
      </c>
      <c r="C5" s="318"/>
      <c r="D5" s="318"/>
      <c r="E5" s="318"/>
      <c r="F5" s="318"/>
      <c r="G5" s="318"/>
      <c r="H5" s="318"/>
      <c r="I5" s="336"/>
    </row>
    <row r="6" spans="2:9" ht="13.5" thickBot="1" x14ac:dyDescent="0.25">
      <c r="B6" s="320" t="s">
        <v>1</v>
      </c>
      <c r="C6" s="321"/>
      <c r="D6" s="321"/>
      <c r="E6" s="321"/>
      <c r="F6" s="321"/>
      <c r="G6" s="321"/>
      <c r="H6" s="321"/>
      <c r="I6" s="337"/>
    </row>
    <row r="7" spans="2:9" ht="15.75" customHeight="1" x14ac:dyDescent="0.2">
      <c r="B7" s="292" t="s">
        <v>2</v>
      </c>
      <c r="C7" s="294"/>
      <c r="D7" s="292" t="s">
        <v>392</v>
      </c>
      <c r="E7" s="293"/>
      <c r="F7" s="293"/>
      <c r="G7" s="293"/>
      <c r="H7" s="294"/>
      <c r="I7" s="327" t="s">
        <v>391</v>
      </c>
    </row>
    <row r="8" spans="2:9" ht="15" customHeight="1" thickBot="1" x14ac:dyDescent="0.25">
      <c r="B8" s="317"/>
      <c r="C8" s="319"/>
      <c r="D8" s="320"/>
      <c r="E8" s="321"/>
      <c r="F8" s="321"/>
      <c r="G8" s="321"/>
      <c r="H8" s="322"/>
      <c r="I8" s="332"/>
    </row>
    <row r="9" spans="2:9" ht="26.25" thickBot="1" x14ac:dyDescent="0.25">
      <c r="B9" s="320"/>
      <c r="C9" s="322"/>
      <c r="D9" s="126" t="s">
        <v>242</v>
      </c>
      <c r="E9" s="23" t="s">
        <v>390</v>
      </c>
      <c r="F9" s="126" t="s">
        <v>389</v>
      </c>
      <c r="G9" s="126" t="s">
        <v>212</v>
      </c>
      <c r="H9" s="126" t="s">
        <v>241</v>
      </c>
      <c r="I9" s="328"/>
    </row>
    <row r="10" spans="2:9" x14ac:dyDescent="0.2">
      <c r="B10" s="125" t="s">
        <v>388</v>
      </c>
      <c r="C10" s="124"/>
      <c r="D10" s="111">
        <f>D11+D19+D29+D39+D49+D59+D72+D76+D63</f>
        <v>10589875</v>
      </c>
      <c r="E10" s="111">
        <f t="shared" ref="E10:I10" si="0">E11+E19+E29+E39+E49+E59+E72+E76+E63</f>
        <v>569682.82999999996</v>
      </c>
      <c r="F10" s="111">
        <f t="shared" si="0"/>
        <v>11159557.83</v>
      </c>
      <c r="G10" s="111">
        <f t="shared" si="0"/>
        <v>1939089.36</v>
      </c>
      <c r="H10" s="111">
        <f t="shared" si="0"/>
        <v>1928771.7600000002</v>
      </c>
      <c r="I10" s="111">
        <f t="shared" si="0"/>
        <v>9220468.4700000007</v>
      </c>
    </row>
    <row r="11" spans="2:9" x14ac:dyDescent="0.2">
      <c r="B11" s="115" t="s">
        <v>386</v>
      </c>
      <c r="C11" s="114"/>
      <c r="D11" s="103">
        <f t="shared" ref="D11:I11" si="1">SUM(D12:D18)</f>
        <v>8949862</v>
      </c>
      <c r="E11" s="103">
        <f t="shared" si="1"/>
        <v>0</v>
      </c>
      <c r="F11" s="103">
        <f t="shared" si="1"/>
        <v>8949862</v>
      </c>
      <c r="G11" s="103">
        <f t="shared" si="1"/>
        <v>1792961.85</v>
      </c>
      <c r="H11" s="103">
        <f t="shared" si="1"/>
        <v>1792961.85</v>
      </c>
      <c r="I11" s="103">
        <f t="shared" si="1"/>
        <v>7156900.1500000004</v>
      </c>
    </row>
    <row r="12" spans="2:9" x14ac:dyDescent="0.2">
      <c r="B12" s="117" t="s">
        <v>385</v>
      </c>
      <c r="C12" s="116"/>
      <c r="D12" s="103">
        <v>5229552</v>
      </c>
      <c r="E12" s="92">
        <v>0</v>
      </c>
      <c r="F12" s="92">
        <f t="shared" ref="F12:F18" si="2">D12+E12</f>
        <v>5229552</v>
      </c>
      <c r="G12" s="92">
        <v>1258693.44</v>
      </c>
      <c r="H12" s="92">
        <v>1258693.44</v>
      </c>
      <c r="I12" s="92">
        <f t="shared" ref="I12:I18" si="3">F12-G12</f>
        <v>3970858.56</v>
      </c>
    </row>
    <row r="13" spans="2:9" x14ac:dyDescent="0.2">
      <c r="B13" s="117" t="s">
        <v>384</v>
      </c>
      <c r="C13" s="116"/>
      <c r="D13" s="103"/>
      <c r="E13" s="92"/>
      <c r="F13" s="92">
        <f t="shared" si="2"/>
        <v>0</v>
      </c>
      <c r="G13" s="92"/>
      <c r="H13" s="92"/>
      <c r="I13" s="92">
        <f t="shared" si="3"/>
        <v>0</v>
      </c>
    </row>
    <row r="14" spans="2:9" x14ac:dyDescent="0.2">
      <c r="B14" s="117" t="s">
        <v>383</v>
      </c>
      <c r="C14" s="116"/>
      <c r="D14" s="103">
        <v>831451</v>
      </c>
      <c r="E14" s="92">
        <v>0</v>
      </c>
      <c r="F14" s="92">
        <f t="shared" si="2"/>
        <v>831451</v>
      </c>
      <c r="G14" s="92">
        <v>0</v>
      </c>
      <c r="H14" s="92">
        <v>0</v>
      </c>
      <c r="I14" s="92">
        <f t="shared" si="3"/>
        <v>831451</v>
      </c>
    </row>
    <row r="15" spans="2:9" x14ac:dyDescent="0.2">
      <c r="B15" s="117" t="s">
        <v>382</v>
      </c>
      <c r="C15" s="116"/>
      <c r="D15" s="103">
        <v>1273513</v>
      </c>
      <c r="E15" s="92">
        <v>0</v>
      </c>
      <c r="F15" s="92">
        <f t="shared" si="2"/>
        <v>1273513</v>
      </c>
      <c r="G15" s="92">
        <v>245945.79</v>
      </c>
      <c r="H15" s="92">
        <v>245945.79</v>
      </c>
      <c r="I15" s="92">
        <f t="shared" si="3"/>
        <v>1027567.21</v>
      </c>
    </row>
    <row r="16" spans="2:9" x14ac:dyDescent="0.2">
      <c r="B16" s="117" t="s">
        <v>381</v>
      </c>
      <c r="C16" s="116"/>
      <c r="D16" s="103">
        <v>1615346</v>
      </c>
      <c r="E16" s="92">
        <v>0</v>
      </c>
      <c r="F16" s="92">
        <f t="shared" si="2"/>
        <v>1615346</v>
      </c>
      <c r="G16" s="92">
        <v>288322.62</v>
      </c>
      <c r="H16" s="92">
        <v>288322.62</v>
      </c>
      <c r="I16" s="92">
        <f t="shared" si="3"/>
        <v>1327023.3799999999</v>
      </c>
    </row>
    <row r="17" spans="2:9" x14ac:dyDescent="0.2">
      <c r="B17" s="117" t="s">
        <v>380</v>
      </c>
      <c r="C17" s="116"/>
      <c r="D17" s="103"/>
      <c r="E17" s="92"/>
      <c r="F17" s="92">
        <f t="shared" si="2"/>
        <v>0</v>
      </c>
      <c r="G17" s="92"/>
      <c r="H17" s="92"/>
      <c r="I17" s="92">
        <f t="shared" si="3"/>
        <v>0</v>
      </c>
    </row>
    <row r="18" spans="2:9" x14ac:dyDescent="0.2">
      <c r="B18" s="117" t="s">
        <v>379</v>
      </c>
      <c r="C18" s="116"/>
      <c r="D18" s="103"/>
      <c r="E18" s="92"/>
      <c r="F18" s="92">
        <f t="shared" si="2"/>
        <v>0</v>
      </c>
      <c r="G18" s="92"/>
      <c r="H18" s="92"/>
      <c r="I18" s="92">
        <f t="shared" si="3"/>
        <v>0</v>
      </c>
    </row>
    <row r="19" spans="2:9" x14ac:dyDescent="0.2">
      <c r="B19" s="115" t="s">
        <v>378</v>
      </c>
      <c r="C19" s="114"/>
      <c r="D19" s="103">
        <f t="shared" ref="D19:I19" si="4">SUM(D20:D28)</f>
        <v>660069</v>
      </c>
      <c r="E19" s="103">
        <f t="shared" si="4"/>
        <v>263400</v>
      </c>
      <c r="F19" s="103">
        <f t="shared" si="4"/>
        <v>923469</v>
      </c>
      <c r="G19" s="103">
        <f t="shared" si="4"/>
        <v>65806.8</v>
      </c>
      <c r="H19" s="103">
        <f t="shared" si="4"/>
        <v>65806.8</v>
      </c>
      <c r="I19" s="103">
        <f t="shared" si="4"/>
        <v>857662.2</v>
      </c>
    </row>
    <row r="20" spans="2:9" x14ac:dyDescent="0.2">
      <c r="B20" s="117" t="s">
        <v>377</v>
      </c>
      <c r="C20" s="116"/>
      <c r="D20" s="103">
        <v>330480</v>
      </c>
      <c r="E20" s="92">
        <v>165600</v>
      </c>
      <c r="F20" s="103">
        <f t="shared" ref="F20:F28" si="5">D20+E20</f>
        <v>496080</v>
      </c>
      <c r="G20" s="92">
        <v>12417.8</v>
      </c>
      <c r="H20" s="92">
        <v>12417.8</v>
      </c>
      <c r="I20" s="92">
        <f t="shared" ref="I20:I28" si="6">F20-G20</f>
        <v>483662.2</v>
      </c>
    </row>
    <row r="21" spans="2:9" x14ac:dyDescent="0.2">
      <c r="B21" s="117" t="s">
        <v>376</v>
      </c>
      <c r="C21" s="116"/>
      <c r="D21" s="103">
        <v>18000</v>
      </c>
      <c r="E21" s="92">
        <v>0</v>
      </c>
      <c r="F21" s="103">
        <f t="shared" si="5"/>
        <v>18000</v>
      </c>
      <c r="G21" s="92">
        <v>3824</v>
      </c>
      <c r="H21" s="92">
        <v>3824</v>
      </c>
      <c r="I21" s="92">
        <f t="shared" si="6"/>
        <v>14176</v>
      </c>
    </row>
    <row r="22" spans="2:9" x14ac:dyDescent="0.2">
      <c r="B22" s="117" t="s">
        <v>375</v>
      </c>
      <c r="C22" s="116"/>
      <c r="D22" s="103"/>
      <c r="E22" s="92"/>
      <c r="F22" s="103">
        <f t="shared" si="5"/>
        <v>0</v>
      </c>
      <c r="G22" s="92"/>
      <c r="H22" s="92"/>
      <c r="I22" s="92">
        <f t="shared" si="6"/>
        <v>0</v>
      </c>
    </row>
    <row r="23" spans="2:9" x14ac:dyDescent="0.2">
      <c r="B23" s="117" t="s">
        <v>374</v>
      </c>
      <c r="C23" s="116"/>
      <c r="D23" s="103">
        <v>8100</v>
      </c>
      <c r="E23" s="92">
        <v>0</v>
      </c>
      <c r="F23" s="103">
        <f t="shared" si="5"/>
        <v>8100</v>
      </c>
      <c r="G23" s="92">
        <v>405</v>
      </c>
      <c r="H23" s="92">
        <v>405</v>
      </c>
      <c r="I23" s="92">
        <f t="shared" si="6"/>
        <v>7695</v>
      </c>
    </row>
    <row r="24" spans="2:9" x14ac:dyDescent="0.2">
      <c r="B24" s="117" t="s">
        <v>373</v>
      </c>
      <c r="C24" s="116"/>
      <c r="D24" s="103"/>
      <c r="E24" s="92"/>
      <c r="F24" s="103">
        <f t="shared" si="5"/>
        <v>0</v>
      </c>
      <c r="G24" s="92"/>
      <c r="H24" s="92"/>
      <c r="I24" s="92">
        <f t="shared" si="6"/>
        <v>0</v>
      </c>
    </row>
    <row r="25" spans="2:9" x14ac:dyDescent="0.2">
      <c r="B25" s="117" t="s">
        <v>372</v>
      </c>
      <c r="C25" s="116"/>
      <c r="D25" s="103">
        <v>261947</v>
      </c>
      <c r="E25" s="92">
        <v>70300</v>
      </c>
      <c r="F25" s="103">
        <f t="shared" si="5"/>
        <v>332247</v>
      </c>
      <c r="G25" s="92">
        <v>49160</v>
      </c>
      <c r="H25" s="92">
        <v>49160</v>
      </c>
      <c r="I25" s="92">
        <f t="shared" si="6"/>
        <v>283087</v>
      </c>
    </row>
    <row r="26" spans="2:9" x14ac:dyDescent="0.2">
      <c r="B26" s="117" t="s">
        <v>371</v>
      </c>
      <c r="C26" s="116"/>
      <c r="D26" s="103">
        <v>21577</v>
      </c>
      <c r="E26" s="92">
        <v>27500</v>
      </c>
      <c r="F26" s="103">
        <f t="shared" si="5"/>
        <v>49077</v>
      </c>
      <c r="G26" s="92">
        <v>0</v>
      </c>
      <c r="H26" s="92">
        <v>0</v>
      </c>
      <c r="I26" s="92">
        <f t="shared" si="6"/>
        <v>49077</v>
      </c>
    </row>
    <row r="27" spans="2:9" x14ac:dyDescent="0.2">
      <c r="B27" s="117" t="s">
        <v>370</v>
      </c>
      <c r="C27" s="116"/>
      <c r="D27" s="103"/>
      <c r="E27" s="92"/>
      <c r="F27" s="103">
        <f t="shared" si="5"/>
        <v>0</v>
      </c>
      <c r="G27" s="92"/>
      <c r="H27" s="92"/>
      <c r="I27" s="92">
        <f t="shared" si="6"/>
        <v>0</v>
      </c>
    </row>
    <row r="28" spans="2:9" x14ac:dyDescent="0.2">
      <c r="B28" s="117" t="s">
        <v>369</v>
      </c>
      <c r="C28" s="116"/>
      <c r="D28" s="103">
        <v>19965</v>
      </c>
      <c r="E28" s="92">
        <v>0</v>
      </c>
      <c r="F28" s="103">
        <f t="shared" si="5"/>
        <v>19965</v>
      </c>
      <c r="G28" s="92">
        <v>0</v>
      </c>
      <c r="H28" s="92">
        <v>0</v>
      </c>
      <c r="I28" s="92">
        <f t="shared" si="6"/>
        <v>19965</v>
      </c>
    </row>
    <row r="29" spans="2:9" x14ac:dyDescent="0.2">
      <c r="B29" s="115" t="s">
        <v>368</v>
      </c>
      <c r="C29" s="114"/>
      <c r="D29" s="103">
        <f t="shared" ref="D29:I29" si="7">SUM(D30:D38)</f>
        <v>979944</v>
      </c>
      <c r="E29" s="103">
        <f>SUM(E30:E38)</f>
        <v>95000</v>
      </c>
      <c r="F29" s="103">
        <f t="shared" si="7"/>
        <v>1074944</v>
      </c>
      <c r="G29" s="103">
        <f t="shared" si="7"/>
        <v>80320.709999999992</v>
      </c>
      <c r="H29" s="103">
        <f t="shared" si="7"/>
        <v>70003.11</v>
      </c>
      <c r="I29" s="103">
        <f t="shared" si="7"/>
        <v>994623.28999999992</v>
      </c>
    </row>
    <row r="30" spans="2:9" x14ac:dyDescent="0.2">
      <c r="B30" s="117" t="s">
        <v>367</v>
      </c>
      <c r="C30" s="116"/>
      <c r="D30" s="103">
        <v>225170</v>
      </c>
      <c r="E30" s="92">
        <v>0</v>
      </c>
      <c r="F30" s="103">
        <f t="shared" ref="F30:F38" si="8">D30+E30</f>
        <v>225170</v>
      </c>
      <c r="G30" s="92">
        <v>18414.599999999999</v>
      </c>
      <c r="H30" s="92">
        <v>18414.599999999999</v>
      </c>
      <c r="I30" s="92">
        <f t="shared" ref="I30:I38" si="9">F30-G30</f>
        <v>206755.4</v>
      </c>
    </row>
    <row r="31" spans="2:9" x14ac:dyDescent="0.2">
      <c r="B31" s="117" t="s">
        <v>366</v>
      </c>
      <c r="C31" s="116"/>
      <c r="D31" s="103">
        <v>93975</v>
      </c>
      <c r="E31" s="92">
        <v>0</v>
      </c>
      <c r="F31" s="103">
        <f t="shared" si="8"/>
        <v>93975</v>
      </c>
      <c r="G31" s="92">
        <v>10930.68</v>
      </c>
      <c r="H31" s="92">
        <v>10930.68</v>
      </c>
      <c r="I31" s="92">
        <f t="shared" si="9"/>
        <v>83044.320000000007</v>
      </c>
    </row>
    <row r="32" spans="2:9" x14ac:dyDescent="0.2">
      <c r="B32" s="117" t="s">
        <v>365</v>
      </c>
      <c r="C32" s="116"/>
      <c r="D32" s="103">
        <v>110450</v>
      </c>
      <c r="E32" s="92">
        <v>0</v>
      </c>
      <c r="F32" s="103">
        <f t="shared" si="8"/>
        <v>110450</v>
      </c>
      <c r="G32" s="92">
        <v>0</v>
      </c>
      <c r="H32" s="92">
        <v>0</v>
      </c>
      <c r="I32" s="92">
        <f t="shared" si="9"/>
        <v>110450</v>
      </c>
    </row>
    <row r="33" spans="2:9" x14ac:dyDescent="0.2">
      <c r="B33" s="117" t="s">
        <v>364</v>
      </c>
      <c r="C33" s="116"/>
      <c r="D33" s="103">
        <v>201400</v>
      </c>
      <c r="E33" s="92">
        <v>0</v>
      </c>
      <c r="F33" s="103">
        <f t="shared" si="8"/>
        <v>201400</v>
      </c>
      <c r="G33" s="92">
        <v>6409.4</v>
      </c>
      <c r="H33" s="92">
        <v>6409.4</v>
      </c>
      <c r="I33" s="92">
        <f t="shared" si="9"/>
        <v>194990.6</v>
      </c>
    </row>
    <row r="34" spans="2:9" x14ac:dyDescent="0.2">
      <c r="B34" s="117" t="s">
        <v>363</v>
      </c>
      <c r="C34" s="116"/>
      <c r="D34" s="103">
        <v>80893</v>
      </c>
      <c r="E34" s="92">
        <v>95000</v>
      </c>
      <c r="F34" s="103">
        <f t="shared" si="8"/>
        <v>175893</v>
      </c>
      <c r="G34" s="92">
        <v>2088</v>
      </c>
      <c r="H34" s="92">
        <v>2088</v>
      </c>
      <c r="I34" s="92">
        <f t="shared" si="9"/>
        <v>173805</v>
      </c>
    </row>
    <row r="35" spans="2:9" x14ac:dyDescent="0.2">
      <c r="B35" s="117" t="s">
        <v>362</v>
      </c>
      <c r="C35" s="116"/>
      <c r="D35" s="103"/>
      <c r="E35" s="92"/>
      <c r="F35" s="103">
        <f t="shared" si="8"/>
        <v>0</v>
      </c>
      <c r="G35" s="92"/>
      <c r="H35" s="92"/>
      <c r="I35" s="92">
        <f t="shared" si="9"/>
        <v>0</v>
      </c>
    </row>
    <row r="36" spans="2:9" x14ac:dyDescent="0.2">
      <c r="B36" s="117" t="s">
        <v>361</v>
      </c>
      <c r="C36" s="116"/>
      <c r="D36" s="103">
        <v>14100</v>
      </c>
      <c r="E36" s="92">
        <v>0</v>
      </c>
      <c r="F36" s="103">
        <f t="shared" si="8"/>
        <v>14100</v>
      </c>
      <c r="G36" s="92">
        <v>2215</v>
      </c>
      <c r="H36" s="92">
        <v>2215</v>
      </c>
      <c r="I36" s="92">
        <f t="shared" si="9"/>
        <v>11885</v>
      </c>
    </row>
    <row r="37" spans="2:9" x14ac:dyDescent="0.2">
      <c r="B37" s="117" t="s">
        <v>360</v>
      </c>
      <c r="C37" s="116"/>
      <c r="D37" s="103"/>
      <c r="E37" s="92"/>
      <c r="F37" s="103">
        <f t="shared" si="8"/>
        <v>0</v>
      </c>
      <c r="G37" s="92"/>
      <c r="H37" s="92"/>
      <c r="I37" s="92">
        <f t="shared" si="9"/>
        <v>0</v>
      </c>
    </row>
    <row r="38" spans="2:9" x14ac:dyDescent="0.2">
      <c r="B38" s="117" t="s">
        <v>359</v>
      </c>
      <c r="C38" s="116"/>
      <c r="D38" s="103">
        <v>253956</v>
      </c>
      <c r="E38" s="92">
        <v>0</v>
      </c>
      <c r="F38" s="103">
        <f t="shared" si="8"/>
        <v>253956</v>
      </c>
      <c r="G38" s="92">
        <v>40263.03</v>
      </c>
      <c r="H38" s="92">
        <v>29945.43</v>
      </c>
      <c r="I38" s="92">
        <f t="shared" si="9"/>
        <v>213692.97</v>
      </c>
    </row>
    <row r="39" spans="2:9" ht="25.5" customHeight="1" x14ac:dyDescent="0.2">
      <c r="B39" s="333" t="s">
        <v>358</v>
      </c>
      <c r="C39" s="334"/>
      <c r="D39" s="103">
        <f t="shared" ref="D39:I39" si="10">SUM(D40:D48)</f>
        <v>0</v>
      </c>
      <c r="E39" s="103">
        <f t="shared" si="10"/>
        <v>0</v>
      </c>
      <c r="F39" s="103">
        <f t="shared" si="10"/>
        <v>0</v>
      </c>
      <c r="G39" s="103">
        <f t="shared" si="10"/>
        <v>0</v>
      </c>
      <c r="H39" s="103">
        <f t="shared" si="10"/>
        <v>0</v>
      </c>
      <c r="I39" s="103">
        <f t="shared" si="10"/>
        <v>0</v>
      </c>
    </row>
    <row r="40" spans="2:9" x14ac:dyDescent="0.2">
      <c r="B40" s="117" t="s">
        <v>357</v>
      </c>
      <c r="C40" s="116"/>
      <c r="D40" s="103"/>
      <c r="E40" s="92"/>
      <c r="F40" s="103">
        <f t="shared" ref="F40:F48" si="11">D40+E40</f>
        <v>0</v>
      </c>
      <c r="G40" s="92"/>
      <c r="H40" s="92"/>
      <c r="I40" s="92">
        <f t="shared" ref="I40:I48" si="12">F40-G40</f>
        <v>0</v>
      </c>
    </row>
    <row r="41" spans="2:9" x14ac:dyDescent="0.2">
      <c r="B41" s="117" t="s">
        <v>356</v>
      </c>
      <c r="C41" s="116"/>
      <c r="D41" s="103"/>
      <c r="E41" s="92"/>
      <c r="F41" s="103">
        <f t="shared" si="11"/>
        <v>0</v>
      </c>
      <c r="G41" s="92"/>
      <c r="H41" s="92"/>
      <c r="I41" s="92">
        <f t="shared" si="12"/>
        <v>0</v>
      </c>
    </row>
    <row r="42" spans="2:9" x14ac:dyDescent="0.2">
      <c r="B42" s="117" t="s">
        <v>355</v>
      </c>
      <c r="C42" s="116"/>
      <c r="D42" s="103"/>
      <c r="E42" s="92"/>
      <c r="F42" s="103">
        <f t="shared" si="11"/>
        <v>0</v>
      </c>
      <c r="G42" s="92"/>
      <c r="H42" s="92"/>
      <c r="I42" s="92">
        <f t="shared" si="12"/>
        <v>0</v>
      </c>
    </row>
    <row r="43" spans="2:9" x14ac:dyDescent="0.2">
      <c r="B43" s="117" t="s">
        <v>354</v>
      </c>
      <c r="C43" s="116"/>
      <c r="D43" s="103"/>
      <c r="E43" s="92"/>
      <c r="F43" s="103">
        <f t="shared" si="11"/>
        <v>0</v>
      </c>
      <c r="G43" s="92"/>
      <c r="H43" s="92"/>
      <c r="I43" s="92">
        <f t="shared" si="12"/>
        <v>0</v>
      </c>
    </row>
    <row r="44" spans="2:9" x14ac:dyDescent="0.2">
      <c r="B44" s="117" t="s">
        <v>353</v>
      </c>
      <c r="C44" s="116"/>
      <c r="D44" s="103"/>
      <c r="E44" s="92"/>
      <c r="F44" s="103">
        <f t="shared" si="11"/>
        <v>0</v>
      </c>
      <c r="G44" s="92"/>
      <c r="H44" s="92"/>
      <c r="I44" s="92">
        <f t="shared" si="12"/>
        <v>0</v>
      </c>
    </row>
    <row r="45" spans="2:9" x14ac:dyDescent="0.2">
      <c r="B45" s="117" t="s">
        <v>352</v>
      </c>
      <c r="C45" s="116"/>
      <c r="D45" s="103"/>
      <c r="E45" s="92"/>
      <c r="F45" s="103">
        <f t="shared" si="11"/>
        <v>0</v>
      </c>
      <c r="G45" s="92"/>
      <c r="H45" s="92"/>
      <c r="I45" s="92">
        <f t="shared" si="12"/>
        <v>0</v>
      </c>
    </row>
    <row r="46" spans="2:9" x14ac:dyDescent="0.2">
      <c r="B46" s="117" t="s">
        <v>351</v>
      </c>
      <c r="C46" s="116"/>
      <c r="D46" s="103"/>
      <c r="E46" s="92"/>
      <c r="F46" s="103">
        <f t="shared" si="11"/>
        <v>0</v>
      </c>
      <c r="G46" s="92"/>
      <c r="H46" s="92"/>
      <c r="I46" s="92">
        <f t="shared" si="12"/>
        <v>0</v>
      </c>
    </row>
    <row r="47" spans="2:9" x14ac:dyDescent="0.2">
      <c r="B47" s="117" t="s">
        <v>350</v>
      </c>
      <c r="C47" s="116"/>
      <c r="D47" s="103"/>
      <c r="E47" s="92"/>
      <c r="F47" s="103">
        <f t="shared" si="11"/>
        <v>0</v>
      </c>
      <c r="G47" s="92"/>
      <c r="H47" s="92"/>
      <c r="I47" s="92">
        <f t="shared" si="12"/>
        <v>0</v>
      </c>
    </row>
    <row r="48" spans="2:9" x14ac:dyDescent="0.2">
      <c r="B48" s="117" t="s">
        <v>349</v>
      </c>
      <c r="C48" s="116"/>
      <c r="D48" s="103"/>
      <c r="E48" s="92"/>
      <c r="F48" s="103">
        <f t="shared" si="11"/>
        <v>0</v>
      </c>
      <c r="G48" s="92"/>
      <c r="H48" s="92"/>
      <c r="I48" s="92">
        <f t="shared" si="12"/>
        <v>0</v>
      </c>
    </row>
    <row r="49" spans="2:9" x14ac:dyDescent="0.2">
      <c r="B49" s="333" t="s">
        <v>348</v>
      </c>
      <c r="C49" s="334"/>
      <c r="D49" s="103">
        <f t="shared" ref="D49:I49" si="13">SUM(D50:D58)</f>
        <v>0</v>
      </c>
      <c r="E49" s="103">
        <f t="shared" si="13"/>
        <v>0</v>
      </c>
      <c r="F49" s="103">
        <f t="shared" si="13"/>
        <v>0</v>
      </c>
      <c r="G49" s="103">
        <f t="shared" si="13"/>
        <v>0</v>
      </c>
      <c r="H49" s="103">
        <f t="shared" si="13"/>
        <v>0</v>
      </c>
      <c r="I49" s="103">
        <f t="shared" si="13"/>
        <v>0</v>
      </c>
    </row>
    <row r="50" spans="2:9" x14ac:dyDescent="0.2">
      <c r="B50" s="117" t="s">
        <v>347</v>
      </c>
      <c r="C50" s="116"/>
      <c r="D50" s="103"/>
      <c r="E50" s="92"/>
      <c r="F50" s="103">
        <f t="shared" ref="F50:F58" si="14">D50+E50</f>
        <v>0</v>
      </c>
      <c r="G50" s="92"/>
      <c r="H50" s="92"/>
      <c r="I50" s="92">
        <f t="shared" ref="I50:I83" si="15">F50-G50</f>
        <v>0</v>
      </c>
    </row>
    <row r="51" spans="2:9" x14ac:dyDescent="0.2">
      <c r="B51" s="117" t="s">
        <v>346</v>
      </c>
      <c r="C51" s="116"/>
      <c r="D51" s="103"/>
      <c r="E51" s="92"/>
      <c r="F51" s="103">
        <f t="shared" si="14"/>
        <v>0</v>
      </c>
      <c r="G51" s="92"/>
      <c r="H51" s="92"/>
      <c r="I51" s="92">
        <f t="shared" si="15"/>
        <v>0</v>
      </c>
    </row>
    <row r="52" spans="2:9" x14ac:dyDescent="0.2">
      <c r="B52" s="117" t="s">
        <v>345</v>
      </c>
      <c r="C52" s="116"/>
      <c r="D52" s="103"/>
      <c r="E52" s="92"/>
      <c r="F52" s="103">
        <f t="shared" si="14"/>
        <v>0</v>
      </c>
      <c r="G52" s="92"/>
      <c r="H52" s="92"/>
      <c r="I52" s="92">
        <f t="shared" si="15"/>
        <v>0</v>
      </c>
    </row>
    <row r="53" spans="2:9" x14ac:dyDescent="0.2">
      <c r="B53" s="117" t="s">
        <v>344</v>
      </c>
      <c r="C53" s="116"/>
      <c r="D53" s="103"/>
      <c r="E53" s="92"/>
      <c r="F53" s="103">
        <f t="shared" si="14"/>
        <v>0</v>
      </c>
      <c r="G53" s="92"/>
      <c r="H53" s="92"/>
      <c r="I53" s="92">
        <f t="shared" si="15"/>
        <v>0</v>
      </c>
    </row>
    <row r="54" spans="2:9" x14ac:dyDescent="0.2">
      <c r="B54" s="117" t="s">
        <v>343</v>
      </c>
      <c r="C54" s="116"/>
      <c r="D54" s="103"/>
      <c r="E54" s="92"/>
      <c r="F54" s="103">
        <f t="shared" si="14"/>
        <v>0</v>
      </c>
      <c r="G54" s="92"/>
      <c r="H54" s="92"/>
      <c r="I54" s="92">
        <f t="shared" si="15"/>
        <v>0</v>
      </c>
    </row>
    <row r="55" spans="2:9" x14ac:dyDescent="0.2">
      <c r="B55" s="117" t="s">
        <v>342</v>
      </c>
      <c r="C55" s="116"/>
      <c r="D55" s="103"/>
      <c r="E55" s="92"/>
      <c r="F55" s="103">
        <f t="shared" si="14"/>
        <v>0</v>
      </c>
      <c r="G55" s="92"/>
      <c r="H55" s="92"/>
      <c r="I55" s="92">
        <f t="shared" si="15"/>
        <v>0</v>
      </c>
    </row>
    <row r="56" spans="2:9" x14ac:dyDescent="0.2">
      <c r="B56" s="117" t="s">
        <v>341</v>
      </c>
      <c r="C56" s="116"/>
      <c r="D56" s="103"/>
      <c r="E56" s="92"/>
      <c r="F56" s="103">
        <f t="shared" si="14"/>
        <v>0</v>
      </c>
      <c r="G56" s="92"/>
      <c r="H56" s="92"/>
      <c r="I56" s="92">
        <f t="shared" si="15"/>
        <v>0</v>
      </c>
    </row>
    <row r="57" spans="2:9" x14ac:dyDescent="0.2">
      <c r="B57" s="117" t="s">
        <v>340</v>
      </c>
      <c r="C57" s="116"/>
      <c r="D57" s="103"/>
      <c r="E57" s="92"/>
      <c r="F57" s="103">
        <f t="shared" si="14"/>
        <v>0</v>
      </c>
      <c r="G57" s="92"/>
      <c r="H57" s="92"/>
      <c r="I57" s="92">
        <f t="shared" si="15"/>
        <v>0</v>
      </c>
    </row>
    <row r="58" spans="2:9" x14ac:dyDescent="0.2">
      <c r="B58" s="117" t="s">
        <v>339</v>
      </c>
      <c r="C58" s="116"/>
      <c r="D58" s="103"/>
      <c r="E58" s="92"/>
      <c r="F58" s="103">
        <f t="shared" si="14"/>
        <v>0</v>
      </c>
      <c r="G58" s="92"/>
      <c r="H58" s="92"/>
      <c r="I58" s="92">
        <f t="shared" si="15"/>
        <v>0</v>
      </c>
    </row>
    <row r="59" spans="2:9" x14ac:dyDescent="0.2">
      <c r="B59" s="115" t="s">
        <v>338</v>
      </c>
      <c r="C59" s="114"/>
      <c r="D59" s="103">
        <f>SUM(D60:D62)</f>
        <v>0</v>
      </c>
      <c r="E59" s="103">
        <f>SUM(E60:E62)</f>
        <v>211282.83</v>
      </c>
      <c r="F59" s="103">
        <f>SUM(F60:F62)</f>
        <v>211282.83</v>
      </c>
      <c r="G59" s="103">
        <f>SUM(G60:G62)</f>
        <v>0</v>
      </c>
      <c r="H59" s="103">
        <f>SUM(H60:H62)</f>
        <v>0</v>
      </c>
      <c r="I59" s="92">
        <f t="shared" si="15"/>
        <v>211282.83</v>
      </c>
    </row>
    <row r="60" spans="2:9" x14ac:dyDescent="0.2">
      <c r="B60" s="117" t="s">
        <v>337</v>
      </c>
      <c r="C60" s="116"/>
      <c r="D60" s="103">
        <v>0</v>
      </c>
      <c r="E60" s="92">
        <v>211282.83</v>
      </c>
      <c r="F60" s="103">
        <f>D60+E60</f>
        <v>211282.83</v>
      </c>
      <c r="G60" s="92">
        <v>0</v>
      </c>
      <c r="H60" s="92">
        <v>0</v>
      </c>
      <c r="I60" s="92">
        <f t="shared" si="15"/>
        <v>211282.83</v>
      </c>
    </row>
    <row r="61" spans="2:9" x14ac:dyDescent="0.2">
      <c r="B61" s="117" t="s">
        <v>336</v>
      </c>
      <c r="C61" s="116"/>
      <c r="D61" s="103"/>
      <c r="E61" s="92"/>
      <c r="F61" s="103">
        <f>D61+E61</f>
        <v>0</v>
      </c>
      <c r="G61" s="92"/>
      <c r="H61" s="92"/>
      <c r="I61" s="92">
        <f t="shared" si="15"/>
        <v>0</v>
      </c>
    </row>
    <row r="62" spans="2:9" x14ac:dyDescent="0.2">
      <c r="B62" s="117" t="s">
        <v>335</v>
      </c>
      <c r="C62" s="116"/>
      <c r="D62" s="103"/>
      <c r="E62" s="92"/>
      <c r="F62" s="103">
        <f>D62+E62</f>
        <v>0</v>
      </c>
      <c r="G62" s="92"/>
      <c r="H62" s="92"/>
      <c r="I62" s="92">
        <f t="shared" si="15"/>
        <v>0</v>
      </c>
    </row>
    <row r="63" spans="2:9" x14ac:dyDescent="0.2">
      <c r="B63" s="333" t="s">
        <v>334</v>
      </c>
      <c r="C63" s="334"/>
      <c r="D63" s="103">
        <f>SUM(D64:D71)</f>
        <v>0</v>
      </c>
      <c r="E63" s="103">
        <f>SUM(E64:E71)</f>
        <v>0</v>
      </c>
      <c r="F63" s="103">
        <f>F64+F65+F66+F67+F68+F70+F71</f>
        <v>0</v>
      </c>
      <c r="G63" s="103">
        <f>SUM(G64:G71)</f>
        <v>0</v>
      </c>
      <c r="H63" s="103">
        <f>SUM(H64:H71)</f>
        <v>0</v>
      </c>
      <c r="I63" s="92">
        <f t="shared" si="15"/>
        <v>0</v>
      </c>
    </row>
    <row r="64" spans="2:9" x14ac:dyDescent="0.2">
      <c r="B64" s="117" t="s">
        <v>333</v>
      </c>
      <c r="C64" s="116"/>
      <c r="D64" s="103"/>
      <c r="E64" s="92"/>
      <c r="F64" s="103">
        <f t="shared" ref="F64:F71" si="16">D64+E64</f>
        <v>0</v>
      </c>
      <c r="G64" s="92"/>
      <c r="H64" s="92"/>
      <c r="I64" s="92">
        <f t="shared" si="15"/>
        <v>0</v>
      </c>
    </row>
    <row r="65" spans="2:9" x14ac:dyDescent="0.2">
      <c r="B65" s="117" t="s">
        <v>332</v>
      </c>
      <c r="C65" s="116"/>
      <c r="D65" s="103"/>
      <c r="E65" s="92"/>
      <c r="F65" s="103">
        <f t="shared" si="16"/>
        <v>0</v>
      </c>
      <c r="G65" s="92"/>
      <c r="H65" s="92"/>
      <c r="I65" s="92">
        <f t="shared" si="15"/>
        <v>0</v>
      </c>
    </row>
    <row r="66" spans="2:9" x14ac:dyDescent="0.2">
      <c r="B66" s="117" t="s">
        <v>331</v>
      </c>
      <c r="C66" s="116"/>
      <c r="D66" s="103"/>
      <c r="E66" s="92"/>
      <c r="F66" s="103">
        <f t="shared" si="16"/>
        <v>0</v>
      </c>
      <c r="G66" s="92"/>
      <c r="H66" s="92"/>
      <c r="I66" s="92">
        <f t="shared" si="15"/>
        <v>0</v>
      </c>
    </row>
    <row r="67" spans="2:9" x14ac:dyDescent="0.2">
      <c r="B67" s="117" t="s">
        <v>330</v>
      </c>
      <c r="C67" s="116"/>
      <c r="D67" s="103"/>
      <c r="E67" s="92"/>
      <c r="F67" s="103">
        <f t="shared" si="16"/>
        <v>0</v>
      </c>
      <c r="G67" s="92"/>
      <c r="H67" s="92"/>
      <c r="I67" s="92">
        <f t="shared" si="15"/>
        <v>0</v>
      </c>
    </row>
    <row r="68" spans="2:9" x14ac:dyDescent="0.2">
      <c r="B68" s="117" t="s">
        <v>329</v>
      </c>
      <c r="C68" s="116"/>
      <c r="D68" s="103"/>
      <c r="E68" s="92"/>
      <c r="F68" s="103">
        <f t="shared" si="16"/>
        <v>0</v>
      </c>
      <c r="G68" s="92"/>
      <c r="H68" s="92"/>
      <c r="I68" s="92">
        <f t="shared" si="15"/>
        <v>0</v>
      </c>
    </row>
    <row r="69" spans="2:9" x14ac:dyDescent="0.2">
      <c r="B69" s="117" t="s">
        <v>328</v>
      </c>
      <c r="C69" s="116"/>
      <c r="D69" s="103"/>
      <c r="E69" s="92"/>
      <c r="F69" s="103">
        <f t="shared" si="16"/>
        <v>0</v>
      </c>
      <c r="G69" s="92"/>
      <c r="H69" s="92"/>
      <c r="I69" s="92">
        <f t="shared" si="15"/>
        <v>0</v>
      </c>
    </row>
    <row r="70" spans="2:9" x14ac:dyDescent="0.2">
      <c r="B70" s="117" t="s">
        <v>327</v>
      </c>
      <c r="C70" s="116"/>
      <c r="D70" s="103"/>
      <c r="E70" s="92"/>
      <c r="F70" s="103">
        <f t="shared" si="16"/>
        <v>0</v>
      </c>
      <c r="G70" s="92"/>
      <c r="H70" s="92"/>
      <c r="I70" s="92">
        <f t="shared" si="15"/>
        <v>0</v>
      </c>
    </row>
    <row r="71" spans="2:9" x14ac:dyDescent="0.2">
      <c r="B71" s="117" t="s">
        <v>326</v>
      </c>
      <c r="C71" s="116"/>
      <c r="D71" s="103"/>
      <c r="E71" s="92"/>
      <c r="F71" s="103">
        <f t="shared" si="16"/>
        <v>0</v>
      </c>
      <c r="G71" s="92"/>
      <c r="H71" s="92"/>
      <c r="I71" s="92">
        <f t="shared" si="15"/>
        <v>0</v>
      </c>
    </row>
    <row r="72" spans="2:9" x14ac:dyDescent="0.2">
      <c r="B72" s="115" t="s">
        <v>325</v>
      </c>
      <c r="C72" s="114"/>
      <c r="D72" s="103">
        <f>SUM(D73:D75)</f>
        <v>0</v>
      </c>
      <c r="E72" s="103">
        <f>SUM(E73:E75)</f>
        <v>0</v>
      </c>
      <c r="F72" s="103">
        <f>SUM(F73:F75)</f>
        <v>0</v>
      </c>
      <c r="G72" s="103">
        <f>SUM(G73:G75)</f>
        <v>0</v>
      </c>
      <c r="H72" s="103">
        <f>SUM(H73:H75)</f>
        <v>0</v>
      </c>
      <c r="I72" s="92">
        <f t="shared" si="15"/>
        <v>0</v>
      </c>
    </row>
    <row r="73" spans="2:9" x14ac:dyDescent="0.2">
      <c r="B73" s="117" t="s">
        <v>324</v>
      </c>
      <c r="C73" s="116"/>
      <c r="D73" s="103"/>
      <c r="E73" s="92"/>
      <c r="F73" s="103">
        <f>D73+E73</f>
        <v>0</v>
      </c>
      <c r="G73" s="92"/>
      <c r="H73" s="92"/>
      <c r="I73" s="92">
        <f t="shared" si="15"/>
        <v>0</v>
      </c>
    </row>
    <row r="74" spans="2:9" x14ac:dyDescent="0.2">
      <c r="B74" s="117" t="s">
        <v>323</v>
      </c>
      <c r="C74" s="116"/>
      <c r="D74" s="103"/>
      <c r="E74" s="92"/>
      <c r="F74" s="103">
        <f>D74+E74</f>
        <v>0</v>
      </c>
      <c r="G74" s="92"/>
      <c r="H74" s="92"/>
      <c r="I74" s="92">
        <f t="shared" si="15"/>
        <v>0</v>
      </c>
    </row>
    <row r="75" spans="2:9" x14ac:dyDescent="0.2">
      <c r="B75" s="117" t="s">
        <v>322</v>
      </c>
      <c r="C75" s="116"/>
      <c r="D75" s="103"/>
      <c r="E75" s="92"/>
      <c r="F75" s="103">
        <f>D75+E75</f>
        <v>0</v>
      </c>
      <c r="G75" s="92"/>
      <c r="H75" s="92"/>
      <c r="I75" s="92">
        <f t="shared" si="15"/>
        <v>0</v>
      </c>
    </row>
    <row r="76" spans="2:9" x14ac:dyDescent="0.2">
      <c r="B76" s="115" t="s">
        <v>321</v>
      </c>
      <c r="C76" s="114"/>
      <c r="D76" s="103">
        <f>SUM(D77:D83)</f>
        <v>0</v>
      </c>
      <c r="E76" s="103">
        <f>SUM(E77:E83)</f>
        <v>0</v>
      </c>
      <c r="F76" s="103">
        <f>SUM(F77:F83)</f>
        <v>0</v>
      </c>
      <c r="G76" s="103">
        <f>SUM(G77:G83)</f>
        <v>0</v>
      </c>
      <c r="H76" s="103">
        <f>SUM(H77:H83)</f>
        <v>0</v>
      </c>
      <c r="I76" s="92">
        <f t="shared" si="15"/>
        <v>0</v>
      </c>
    </row>
    <row r="77" spans="2:9" x14ac:dyDescent="0.2">
      <c r="B77" s="117" t="s">
        <v>320</v>
      </c>
      <c r="C77" s="116"/>
      <c r="D77" s="103"/>
      <c r="E77" s="92"/>
      <c r="F77" s="103">
        <f t="shared" ref="F77:F83" si="17">D77+E77</f>
        <v>0</v>
      </c>
      <c r="G77" s="92"/>
      <c r="H77" s="92"/>
      <c r="I77" s="92">
        <f t="shared" si="15"/>
        <v>0</v>
      </c>
    </row>
    <row r="78" spans="2:9" x14ac:dyDescent="0.2">
      <c r="B78" s="117" t="s">
        <v>319</v>
      </c>
      <c r="C78" s="116"/>
      <c r="D78" s="103"/>
      <c r="E78" s="92"/>
      <c r="F78" s="103">
        <f t="shared" si="17"/>
        <v>0</v>
      </c>
      <c r="G78" s="92"/>
      <c r="H78" s="92"/>
      <c r="I78" s="92">
        <f t="shared" si="15"/>
        <v>0</v>
      </c>
    </row>
    <row r="79" spans="2:9" x14ac:dyDescent="0.2">
      <c r="B79" s="117" t="s">
        <v>318</v>
      </c>
      <c r="C79" s="116"/>
      <c r="D79" s="103"/>
      <c r="E79" s="92"/>
      <c r="F79" s="103">
        <f t="shared" si="17"/>
        <v>0</v>
      </c>
      <c r="G79" s="92"/>
      <c r="H79" s="92"/>
      <c r="I79" s="92">
        <f t="shared" si="15"/>
        <v>0</v>
      </c>
    </row>
    <row r="80" spans="2:9" x14ac:dyDescent="0.2">
      <c r="B80" s="117" t="s">
        <v>317</v>
      </c>
      <c r="C80" s="116"/>
      <c r="D80" s="103"/>
      <c r="E80" s="92"/>
      <c r="F80" s="103">
        <f t="shared" si="17"/>
        <v>0</v>
      </c>
      <c r="G80" s="92"/>
      <c r="H80" s="92"/>
      <c r="I80" s="92">
        <f t="shared" si="15"/>
        <v>0</v>
      </c>
    </row>
    <row r="81" spans="2:9" x14ac:dyDescent="0.2">
      <c r="B81" s="117" t="s">
        <v>316</v>
      </c>
      <c r="C81" s="116"/>
      <c r="D81" s="103"/>
      <c r="E81" s="92"/>
      <c r="F81" s="103">
        <f t="shared" si="17"/>
        <v>0</v>
      </c>
      <c r="G81" s="92"/>
      <c r="H81" s="92"/>
      <c r="I81" s="92">
        <f t="shared" si="15"/>
        <v>0</v>
      </c>
    </row>
    <row r="82" spans="2:9" x14ac:dyDescent="0.2">
      <c r="B82" s="117" t="s">
        <v>315</v>
      </c>
      <c r="C82" s="116"/>
      <c r="D82" s="103"/>
      <c r="E82" s="92"/>
      <c r="F82" s="103">
        <f t="shared" si="17"/>
        <v>0</v>
      </c>
      <c r="G82" s="92"/>
      <c r="H82" s="92"/>
      <c r="I82" s="92">
        <f t="shared" si="15"/>
        <v>0</v>
      </c>
    </row>
    <row r="83" spans="2:9" x14ac:dyDescent="0.2">
      <c r="B83" s="117" t="s">
        <v>314</v>
      </c>
      <c r="C83" s="116"/>
      <c r="D83" s="103"/>
      <c r="E83" s="92"/>
      <c r="F83" s="103">
        <f t="shared" si="17"/>
        <v>0</v>
      </c>
      <c r="G83" s="92"/>
      <c r="H83" s="92"/>
      <c r="I83" s="92">
        <f t="shared" si="15"/>
        <v>0</v>
      </c>
    </row>
    <row r="84" spans="2:9" x14ac:dyDescent="0.2">
      <c r="B84" s="123"/>
      <c r="C84" s="122"/>
      <c r="D84" s="121"/>
      <c r="E84" s="97"/>
      <c r="F84" s="97"/>
      <c r="G84" s="97"/>
      <c r="H84" s="97"/>
      <c r="I84" s="97"/>
    </row>
    <row r="85" spans="2:9" x14ac:dyDescent="0.2">
      <c r="B85" s="120" t="s">
        <v>387</v>
      </c>
      <c r="C85" s="119"/>
      <c r="D85" s="118">
        <f t="shared" ref="D85:I85" si="18">D86+D104+D94+D114+D124+D134+D138+D147+D151</f>
        <v>253504681</v>
      </c>
      <c r="E85" s="118">
        <f t="shared" si="18"/>
        <v>-29937858.5</v>
      </c>
      <c r="F85" s="118">
        <f t="shared" si="18"/>
        <v>223566822.5</v>
      </c>
      <c r="G85" s="118">
        <f t="shared" si="18"/>
        <v>14615436</v>
      </c>
      <c r="H85" s="118">
        <f t="shared" si="18"/>
        <v>14615436</v>
      </c>
      <c r="I85" s="118">
        <f t="shared" si="18"/>
        <v>208951386.5</v>
      </c>
    </row>
    <row r="86" spans="2:9" x14ac:dyDescent="0.2">
      <c r="B86" s="115" t="s">
        <v>386</v>
      </c>
      <c r="C86" s="114"/>
      <c r="D86" s="103">
        <f>SUM(D87:D93)</f>
        <v>0</v>
      </c>
      <c r="E86" s="103">
        <f>SUM(E87:E93)</f>
        <v>0</v>
      </c>
      <c r="F86" s="103">
        <f>SUM(F87:F93)</f>
        <v>0</v>
      </c>
      <c r="G86" s="103">
        <f>SUM(G87:G93)</f>
        <v>0</v>
      </c>
      <c r="H86" s="103">
        <f>SUM(H87:H93)</f>
        <v>0</v>
      </c>
      <c r="I86" s="92">
        <f t="shared" ref="I86:I117" si="19">F86-G86</f>
        <v>0</v>
      </c>
    </row>
    <row r="87" spans="2:9" x14ac:dyDescent="0.2">
      <c r="B87" s="117" t="s">
        <v>385</v>
      </c>
      <c r="C87" s="116"/>
      <c r="D87" s="103"/>
      <c r="E87" s="92"/>
      <c r="F87" s="103">
        <f t="shared" ref="F87:F93" si="20">D87+E87</f>
        <v>0</v>
      </c>
      <c r="G87" s="92"/>
      <c r="H87" s="92"/>
      <c r="I87" s="92">
        <f t="shared" si="19"/>
        <v>0</v>
      </c>
    </row>
    <row r="88" spans="2:9" x14ac:dyDescent="0.2">
      <c r="B88" s="117" t="s">
        <v>384</v>
      </c>
      <c r="C88" s="116"/>
      <c r="D88" s="103"/>
      <c r="E88" s="92"/>
      <c r="F88" s="103">
        <f t="shared" si="20"/>
        <v>0</v>
      </c>
      <c r="G88" s="92"/>
      <c r="H88" s="92"/>
      <c r="I88" s="92">
        <f t="shared" si="19"/>
        <v>0</v>
      </c>
    </row>
    <row r="89" spans="2:9" x14ac:dyDescent="0.2">
      <c r="B89" s="117" t="s">
        <v>383</v>
      </c>
      <c r="C89" s="116"/>
      <c r="D89" s="103"/>
      <c r="E89" s="92"/>
      <c r="F89" s="103">
        <f t="shared" si="20"/>
        <v>0</v>
      </c>
      <c r="G89" s="92"/>
      <c r="H89" s="92"/>
      <c r="I89" s="92">
        <f t="shared" si="19"/>
        <v>0</v>
      </c>
    </row>
    <row r="90" spans="2:9" x14ac:dyDescent="0.2">
      <c r="B90" s="117" t="s">
        <v>382</v>
      </c>
      <c r="C90" s="116"/>
      <c r="D90" s="103"/>
      <c r="E90" s="92"/>
      <c r="F90" s="103">
        <f t="shared" si="20"/>
        <v>0</v>
      </c>
      <c r="G90" s="92"/>
      <c r="H90" s="92"/>
      <c r="I90" s="92">
        <f t="shared" si="19"/>
        <v>0</v>
      </c>
    </row>
    <row r="91" spans="2:9" x14ac:dyDescent="0.2">
      <c r="B91" s="117" t="s">
        <v>381</v>
      </c>
      <c r="C91" s="116"/>
      <c r="D91" s="103"/>
      <c r="E91" s="92"/>
      <c r="F91" s="103">
        <f t="shared" si="20"/>
        <v>0</v>
      </c>
      <c r="G91" s="92"/>
      <c r="H91" s="92"/>
      <c r="I91" s="92">
        <f t="shared" si="19"/>
        <v>0</v>
      </c>
    </row>
    <row r="92" spans="2:9" x14ac:dyDescent="0.2">
      <c r="B92" s="117" t="s">
        <v>380</v>
      </c>
      <c r="C92" s="116"/>
      <c r="D92" s="103"/>
      <c r="E92" s="92"/>
      <c r="F92" s="103">
        <f t="shared" si="20"/>
        <v>0</v>
      </c>
      <c r="G92" s="92"/>
      <c r="H92" s="92"/>
      <c r="I92" s="92">
        <f t="shared" si="19"/>
        <v>0</v>
      </c>
    </row>
    <row r="93" spans="2:9" x14ac:dyDescent="0.2">
      <c r="B93" s="117" t="s">
        <v>379</v>
      </c>
      <c r="C93" s="116"/>
      <c r="D93" s="103"/>
      <c r="E93" s="92"/>
      <c r="F93" s="103">
        <f t="shared" si="20"/>
        <v>0</v>
      </c>
      <c r="G93" s="92"/>
      <c r="H93" s="92"/>
      <c r="I93" s="92">
        <f t="shared" si="19"/>
        <v>0</v>
      </c>
    </row>
    <row r="94" spans="2:9" x14ac:dyDescent="0.2">
      <c r="B94" s="115" t="s">
        <v>378</v>
      </c>
      <c r="C94" s="114"/>
      <c r="D94" s="103">
        <f>SUM(D95:D103)</f>
        <v>0</v>
      </c>
      <c r="E94" s="103">
        <f>SUM(E95:E103)</f>
        <v>0</v>
      </c>
      <c r="F94" s="103">
        <f>SUM(F95:F103)</f>
        <v>0</v>
      </c>
      <c r="G94" s="103">
        <f>SUM(G95:G103)</f>
        <v>0</v>
      </c>
      <c r="H94" s="103">
        <f>SUM(H95:H103)</f>
        <v>0</v>
      </c>
      <c r="I94" s="92">
        <f t="shared" si="19"/>
        <v>0</v>
      </c>
    </row>
    <row r="95" spans="2:9" x14ac:dyDescent="0.2">
      <c r="B95" s="117" t="s">
        <v>377</v>
      </c>
      <c r="C95" s="116"/>
      <c r="D95" s="103"/>
      <c r="E95" s="92"/>
      <c r="F95" s="103">
        <f t="shared" ref="F95:F103" si="21">D95+E95</f>
        <v>0</v>
      </c>
      <c r="G95" s="92"/>
      <c r="H95" s="92"/>
      <c r="I95" s="92">
        <f t="shared" si="19"/>
        <v>0</v>
      </c>
    </row>
    <row r="96" spans="2:9" x14ac:dyDescent="0.2">
      <c r="B96" s="117" t="s">
        <v>376</v>
      </c>
      <c r="C96" s="116"/>
      <c r="D96" s="103"/>
      <c r="E96" s="92"/>
      <c r="F96" s="103">
        <f t="shared" si="21"/>
        <v>0</v>
      </c>
      <c r="G96" s="92"/>
      <c r="H96" s="92"/>
      <c r="I96" s="92">
        <f t="shared" si="19"/>
        <v>0</v>
      </c>
    </row>
    <row r="97" spans="2:9" x14ac:dyDescent="0.2">
      <c r="B97" s="117" t="s">
        <v>375</v>
      </c>
      <c r="C97" s="116"/>
      <c r="D97" s="103"/>
      <c r="E97" s="92"/>
      <c r="F97" s="103">
        <f t="shared" si="21"/>
        <v>0</v>
      </c>
      <c r="G97" s="92"/>
      <c r="H97" s="92"/>
      <c r="I97" s="92">
        <f t="shared" si="19"/>
        <v>0</v>
      </c>
    </row>
    <row r="98" spans="2:9" x14ac:dyDescent="0.2">
      <c r="B98" s="117" t="s">
        <v>374</v>
      </c>
      <c r="C98" s="116"/>
      <c r="D98" s="103"/>
      <c r="E98" s="92"/>
      <c r="F98" s="103">
        <f t="shared" si="21"/>
        <v>0</v>
      </c>
      <c r="G98" s="92"/>
      <c r="H98" s="92"/>
      <c r="I98" s="92">
        <f t="shared" si="19"/>
        <v>0</v>
      </c>
    </row>
    <row r="99" spans="2:9" x14ac:dyDescent="0.2">
      <c r="B99" s="117" t="s">
        <v>373</v>
      </c>
      <c r="C99" s="116"/>
      <c r="D99" s="103"/>
      <c r="E99" s="92"/>
      <c r="F99" s="103">
        <f t="shared" si="21"/>
        <v>0</v>
      </c>
      <c r="G99" s="92"/>
      <c r="H99" s="92"/>
      <c r="I99" s="92">
        <f t="shared" si="19"/>
        <v>0</v>
      </c>
    </row>
    <row r="100" spans="2:9" x14ac:dyDescent="0.2">
      <c r="B100" s="117" t="s">
        <v>372</v>
      </c>
      <c r="C100" s="116"/>
      <c r="D100" s="103"/>
      <c r="E100" s="92"/>
      <c r="F100" s="103">
        <f t="shared" si="21"/>
        <v>0</v>
      </c>
      <c r="G100" s="92"/>
      <c r="H100" s="92"/>
      <c r="I100" s="92">
        <f t="shared" si="19"/>
        <v>0</v>
      </c>
    </row>
    <row r="101" spans="2:9" x14ac:dyDescent="0.2">
      <c r="B101" s="117" t="s">
        <v>371</v>
      </c>
      <c r="C101" s="116"/>
      <c r="D101" s="103"/>
      <c r="E101" s="92"/>
      <c r="F101" s="103">
        <f t="shared" si="21"/>
        <v>0</v>
      </c>
      <c r="G101" s="92"/>
      <c r="H101" s="92"/>
      <c r="I101" s="92">
        <f t="shared" si="19"/>
        <v>0</v>
      </c>
    </row>
    <row r="102" spans="2:9" x14ac:dyDescent="0.2">
      <c r="B102" s="117" t="s">
        <v>370</v>
      </c>
      <c r="C102" s="116"/>
      <c r="D102" s="103"/>
      <c r="E102" s="92"/>
      <c r="F102" s="103">
        <f t="shared" si="21"/>
        <v>0</v>
      </c>
      <c r="G102" s="92"/>
      <c r="H102" s="92"/>
      <c r="I102" s="92">
        <f t="shared" si="19"/>
        <v>0</v>
      </c>
    </row>
    <row r="103" spans="2:9" x14ac:dyDescent="0.2">
      <c r="B103" s="117" t="s">
        <v>369</v>
      </c>
      <c r="C103" s="116"/>
      <c r="D103" s="103"/>
      <c r="E103" s="92"/>
      <c r="F103" s="103">
        <f t="shared" si="21"/>
        <v>0</v>
      </c>
      <c r="G103" s="92"/>
      <c r="H103" s="92"/>
      <c r="I103" s="92">
        <f t="shared" si="19"/>
        <v>0</v>
      </c>
    </row>
    <row r="104" spans="2:9" x14ac:dyDescent="0.2">
      <c r="B104" s="115" t="s">
        <v>368</v>
      </c>
      <c r="C104" s="114"/>
      <c r="D104" s="103">
        <f>SUM(D105:D113)</f>
        <v>0</v>
      </c>
      <c r="E104" s="103">
        <f>SUM(E105:E113)</f>
        <v>14615436</v>
      </c>
      <c r="F104" s="103">
        <f>SUM(F105:F113)</f>
        <v>14615436</v>
      </c>
      <c r="G104" s="103">
        <f>SUM(G105:G113)</f>
        <v>14615436</v>
      </c>
      <c r="H104" s="103">
        <f>SUM(H105:H113)</f>
        <v>14615436</v>
      </c>
      <c r="I104" s="92">
        <f t="shared" si="19"/>
        <v>0</v>
      </c>
    </row>
    <row r="105" spans="2:9" x14ac:dyDescent="0.2">
      <c r="B105" s="117" t="s">
        <v>367</v>
      </c>
      <c r="C105" s="116"/>
      <c r="D105" s="103"/>
      <c r="E105" s="92"/>
      <c r="F105" s="92">
        <f t="shared" ref="F105:F113" si="22">D105+E105</f>
        <v>0</v>
      </c>
      <c r="G105" s="92"/>
      <c r="H105" s="92"/>
      <c r="I105" s="92">
        <f t="shared" si="19"/>
        <v>0</v>
      </c>
    </row>
    <row r="106" spans="2:9" x14ac:dyDescent="0.2">
      <c r="B106" s="117" t="s">
        <v>366</v>
      </c>
      <c r="C106" s="116"/>
      <c r="D106" s="103"/>
      <c r="E106" s="92"/>
      <c r="F106" s="92">
        <f t="shared" si="22"/>
        <v>0</v>
      </c>
      <c r="G106" s="92"/>
      <c r="H106" s="92"/>
      <c r="I106" s="92">
        <f t="shared" si="19"/>
        <v>0</v>
      </c>
    </row>
    <row r="107" spans="2:9" x14ac:dyDescent="0.2">
      <c r="B107" s="117" t="s">
        <v>365</v>
      </c>
      <c r="C107" s="116"/>
      <c r="D107" s="103"/>
      <c r="E107" s="92"/>
      <c r="F107" s="92">
        <f t="shared" si="22"/>
        <v>0</v>
      </c>
      <c r="G107" s="92"/>
      <c r="H107" s="92"/>
      <c r="I107" s="92">
        <f t="shared" si="19"/>
        <v>0</v>
      </c>
    </row>
    <row r="108" spans="2:9" x14ac:dyDescent="0.2">
      <c r="B108" s="117" t="s">
        <v>364</v>
      </c>
      <c r="C108" s="116"/>
      <c r="D108" s="103"/>
      <c r="E108" s="92"/>
      <c r="F108" s="92">
        <f t="shared" si="22"/>
        <v>0</v>
      </c>
      <c r="G108" s="92"/>
      <c r="H108" s="92"/>
      <c r="I108" s="92">
        <f t="shared" si="19"/>
        <v>0</v>
      </c>
    </row>
    <row r="109" spans="2:9" x14ac:dyDescent="0.2">
      <c r="B109" s="117" t="s">
        <v>363</v>
      </c>
      <c r="C109" s="116"/>
      <c r="D109" s="103">
        <v>0</v>
      </c>
      <c r="E109" s="92">
        <v>14615436</v>
      </c>
      <c r="F109" s="92">
        <f t="shared" si="22"/>
        <v>14615436</v>
      </c>
      <c r="G109" s="92">
        <v>14615436</v>
      </c>
      <c r="H109" s="92">
        <v>14615436</v>
      </c>
      <c r="I109" s="92">
        <f t="shared" si="19"/>
        <v>0</v>
      </c>
    </row>
    <row r="110" spans="2:9" x14ac:dyDescent="0.2">
      <c r="B110" s="117" t="s">
        <v>362</v>
      </c>
      <c r="C110" s="116"/>
      <c r="D110" s="103"/>
      <c r="E110" s="92"/>
      <c r="F110" s="92">
        <f t="shared" si="22"/>
        <v>0</v>
      </c>
      <c r="G110" s="92"/>
      <c r="H110" s="92"/>
      <c r="I110" s="92">
        <f t="shared" si="19"/>
        <v>0</v>
      </c>
    </row>
    <row r="111" spans="2:9" x14ac:dyDescent="0.2">
      <c r="B111" s="117" t="s">
        <v>361</v>
      </c>
      <c r="C111" s="116"/>
      <c r="D111" s="103"/>
      <c r="E111" s="92"/>
      <c r="F111" s="92">
        <f t="shared" si="22"/>
        <v>0</v>
      </c>
      <c r="G111" s="92"/>
      <c r="H111" s="92"/>
      <c r="I111" s="92">
        <f t="shared" si="19"/>
        <v>0</v>
      </c>
    </row>
    <row r="112" spans="2:9" x14ac:dyDescent="0.2">
      <c r="B112" s="117" t="s">
        <v>360</v>
      </c>
      <c r="C112" s="116"/>
      <c r="D112" s="103"/>
      <c r="E112" s="92"/>
      <c r="F112" s="92">
        <f t="shared" si="22"/>
        <v>0</v>
      </c>
      <c r="G112" s="92"/>
      <c r="H112" s="92"/>
      <c r="I112" s="92">
        <f t="shared" si="19"/>
        <v>0</v>
      </c>
    </row>
    <row r="113" spans="2:9" x14ac:dyDescent="0.2">
      <c r="B113" s="117" t="s">
        <v>359</v>
      </c>
      <c r="C113" s="116"/>
      <c r="D113" s="103"/>
      <c r="E113" s="92"/>
      <c r="F113" s="92">
        <f t="shared" si="22"/>
        <v>0</v>
      </c>
      <c r="G113" s="92"/>
      <c r="H113" s="92"/>
      <c r="I113" s="92">
        <f t="shared" si="19"/>
        <v>0</v>
      </c>
    </row>
    <row r="114" spans="2:9" ht="25.5" customHeight="1" x14ac:dyDescent="0.2">
      <c r="B114" s="333" t="s">
        <v>358</v>
      </c>
      <c r="C114" s="334"/>
      <c r="D114" s="103">
        <f>SUM(D115:D123)</f>
        <v>0</v>
      </c>
      <c r="E114" s="103">
        <f>SUM(E115:E123)</f>
        <v>0</v>
      </c>
      <c r="F114" s="103">
        <f>SUM(F115:F123)</f>
        <v>0</v>
      </c>
      <c r="G114" s="103">
        <f>SUM(G115:G123)</f>
        <v>0</v>
      </c>
      <c r="H114" s="103">
        <f>SUM(H115:H123)</f>
        <v>0</v>
      </c>
      <c r="I114" s="92">
        <f t="shared" si="19"/>
        <v>0</v>
      </c>
    </row>
    <row r="115" spans="2:9" x14ac:dyDescent="0.2">
      <c r="B115" s="117" t="s">
        <v>357</v>
      </c>
      <c r="C115" s="116"/>
      <c r="D115" s="103"/>
      <c r="E115" s="92"/>
      <c r="F115" s="92">
        <f t="shared" ref="F115:F123" si="23">D115+E115</f>
        <v>0</v>
      </c>
      <c r="G115" s="92"/>
      <c r="H115" s="92"/>
      <c r="I115" s="92">
        <f t="shared" si="19"/>
        <v>0</v>
      </c>
    </row>
    <row r="116" spans="2:9" x14ac:dyDescent="0.2">
      <c r="B116" s="117" t="s">
        <v>356</v>
      </c>
      <c r="C116" s="116"/>
      <c r="D116" s="103"/>
      <c r="E116" s="92"/>
      <c r="F116" s="92">
        <f t="shared" si="23"/>
        <v>0</v>
      </c>
      <c r="G116" s="92"/>
      <c r="H116" s="92"/>
      <c r="I116" s="92">
        <f t="shared" si="19"/>
        <v>0</v>
      </c>
    </row>
    <row r="117" spans="2:9" x14ac:dyDescent="0.2">
      <c r="B117" s="117" t="s">
        <v>355</v>
      </c>
      <c r="C117" s="116"/>
      <c r="D117" s="103"/>
      <c r="E117" s="92"/>
      <c r="F117" s="92">
        <f t="shared" si="23"/>
        <v>0</v>
      </c>
      <c r="G117" s="92"/>
      <c r="H117" s="92"/>
      <c r="I117" s="92">
        <f t="shared" si="19"/>
        <v>0</v>
      </c>
    </row>
    <row r="118" spans="2:9" x14ac:dyDescent="0.2">
      <c r="B118" s="117" t="s">
        <v>354</v>
      </c>
      <c r="C118" s="116"/>
      <c r="D118" s="103"/>
      <c r="E118" s="92"/>
      <c r="F118" s="92">
        <f t="shared" si="23"/>
        <v>0</v>
      </c>
      <c r="G118" s="92"/>
      <c r="H118" s="92"/>
      <c r="I118" s="92">
        <f t="shared" ref="I118:I149" si="24">F118-G118</f>
        <v>0</v>
      </c>
    </row>
    <row r="119" spans="2:9" x14ac:dyDescent="0.2">
      <c r="B119" s="117" t="s">
        <v>353</v>
      </c>
      <c r="C119" s="116"/>
      <c r="D119" s="103"/>
      <c r="E119" s="92"/>
      <c r="F119" s="92">
        <f t="shared" si="23"/>
        <v>0</v>
      </c>
      <c r="G119" s="92"/>
      <c r="H119" s="92"/>
      <c r="I119" s="92">
        <f t="shared" si="24"/>
        <v>0</v>
      </c>
    </row>
    <row r="120" spans="2:9" x14ac:dyDescent="0.2">
      <c r="B120" s="117" t="s">
        <v>352</v>
      </c>
      <c r="C120" s="116"/>
      <c r="D120" s="103"/>
      <c r="E120" s="92"/>
      <c r="F120" s="92">
        <f t="shared" si="23"/>
        <v>0</v>
      </c>
      <c r="G120" s="92"/>
      <c r="H120" s="92"/>
      <c r="I120" s="92">
        <f t="shared" si="24"/>
        <v>0</v>
      </c>
    </row>
    <row r="121" spans="2:9" x14ac:dyDescent="0.2">
      <c r="B121" s="117" t="s">
        <v>351</v>
      </c>
      <c r="C121" s="116"/>
      <c r="D121" s="103"/>
      <c r="E121" s="92"/>
      <c r="F121" s="92">
        <f t="shared" si="23"/>
        <v>0</v>
      </c>
      <c r="G121" s="92"/>
      <c r="H121" s="92"/>
      <c r="I121" s="92">
        <f t="shared" si="24"/>
        <v>0</v>
      </c>
    </row>
    <row r="122" spans="2:9" x14ac:dyDescent="0.2">
      <c r="B122" s="117" t="s">
        <v>350</v>
      </c>
      <c r="C122" s="116"/>
      <c r="D122" s="103"/>
      <c r="E122" s="92"/>
      <c r="F122" s="92">
        <f t="shared" si="23"/>
        <v>0</v>
      </c>
      <c r="G122" s="92"/>
      <c r="H122" s="92"/>
      <c r="I122" s="92">
        <f t="shared" si="24"/>
        <v>0</v>
      </c>
    </row>
    <row r="123" spans="2:9" x14ac:dyDescent="0.2">
      <c r="B123" s="117" t="s">
        <v>349</v>
      </c>
      <c r="C123" s="116"/>
      <c r="D123" s="103"/>
      <c r="E123" s="92"/>
      <c r="F123" s="92">
        <f t="shared" si="23"/>
        <v>0</v>
      </c>
      <c r="G123" s="92"/>
      <c r="H123" s="92"/>
      <c r="I123" s="92">
        <f t="shared" si="24"/>
        <v>0</v>
      </c>
    </row>
    <row r="124" spans="2:9" x14ac:dyDescent="0.2">
      <c r="B124" s="115" t="s">
        <v>348</v>
      </c>
      <c r="C124" s="114"/>
      <c r="D124" s="103">
        <f>SUM(D125:D133)</f>
        <v>0</v>
      </c>
      <c r="E124" s="103">
        <f>SUM(E125:E133)</f>
        <v>0</v>
      </c>
      <c r="F124" s="103">
        <f>SUM(F125:F133)</f>
        <v>0</v>
      </c>
      <c r="G124" s="103">
        <f>SUM(G125:G133)</f>
        <v>0</v>
      </c>
      <c r="H124" s="103">
        <f>SUM(H125:H133)</f>
        <v>0</v>
      </c>
      <c r="I124" s="92">
        <f t="shared" si="24"/>
        <v>0</v>
      </c>
    </row>
    <row r="125" spans="2:9" x14ac:dyDescent="0.2">
      <c r="B125" s="117" t="s">
        <v>347</v>
      </c>
      <c r="C125" s="116"/>
      <c r="D125" s="103"/>
      <c r="E125" s="92"/>
      <c r="F125" s="92">
        <f t="shared" ref="F125:F133" si="25">D125+E125</f>
        <v>0</v>
      </c>
      <c r="G125" s="92"/>
      <c r="H125" s="92"/>
      <c r="I125" s="92">
        <f t="shared" si="24"/>
        <v>0</v>
      </c>
    </row>
    <row r="126" spans="2:9" x14ac:dyDescent="0.2">
      <c r="B126" s="117" t="s">
        <v>346</v>
      </c>
      <c r="C126" s="116"/>
      <c r="D126" s="103"/>
      <c r="E126" s="92"/>
      <c r="F126" s="92">
        <f t="shared" si="25"/>
        <v>0</v>
      </c>
      <c r="G126" s="92"/>
      <c r="H126" s="92"/>
      <c r="I126" s="92">
        <f t="shared" si="24"/>
        <v>0</v>
      </c>
    </row>
    <row r="127" spans="2:9" x14ac:dyDescent="0.2">
      <c r="B127" s="117" t="s">
        <v>345</v>
      </c>
      <c r="C127" s="116"/>
      <c r="D127" s="103"/>
      <c r="E127" s="92"/>
      <c r="F127" s="92">
        <f t="shared" si="25"/>
        <v>0</v>
      </c>
      <c r="G127" s="92"/>
      <c r="H127" s="92"/>
      <c r="I127" s="92">
        <f t="shared" si="24"/>
        <v>0</v>
      </c>
    </row>
    <row r="128" spans="2:9" x14ac:dyDescent="0.2">
      <c r="B128" s="117" t="s">
        <v>344</v>
      </c>
      <c r="C128" s="116"/>
      <c r="D128" s="103"/>
      <c r="E128" s="92"/>
      <c r="F128" s="92">
        <f t="shared" si="25"/>
        <v>0</v>
      </c>
      <c r="G128" s="92"/>
      <c r="H128" s="92"/>
      <c r="I128" s="92">
        <f t="shared" si="24"/>
        <v>0</v>
      </c>
    </row>
    <row r="129" spans="2:9" x14ac:dyDescent="0.2">
      <c r="B129" s="117" t="s">
        <v>343</v>
      </c>
      <c r="C129" s="116"/>
      <c r="D129" s="103"/>
      <c r="E129" s="92"/>
      <c r="F129" s="92">
        <f t="shared" si="25"/>
        <v>0</v>
      </c>
      <c r="G129" s="92"/>
      <c r="H129" s="92"/>
      <c r="I129" s="92">
        <f t="shared" si="24"/>
        <v>0</v>
      </c>
    </row>
    <row r="130" spans="2:9" x14ac:dyDescent="0.2">
      <c r="B130" s="117" t="s">
        <v>342</v>
      </c>
      <c r="C130" s="116"/>
      <c r="D130" s="103"/>
      <c r="E130" s="92"/>
      <c r="F130" s="92">
        <f t="shared" si="25"/>
        <v>0</v>
      </c>
      <c r="G130" s="92"/>
      <c r="H130" s="92"/>
      <c r="I130" s="92">
        <f t="shared" si="24"/>
        <v>0</v>
      </c>
    </row>
    <row r="131" spans="2:9" x14ac:dyDescent="0.2">
      <c r="B131" s="117" t="s">
        <v>341</v>
      </c>
      <c r="C131" s="116"/>
      <c r="D131" s="103"/>
      <c r="E131" s="92"/>
      <c r="F131" s="92">
        <f t="shared" si="25"/>
        <v>0</v>
      </c>
      <c r="G131" s="92"/>
      <c r="H131" s="92"/>
      <c r="I131" s="92">
        <f t="shared" si="24"/>
        <v>0</v>
      </c>
    </row>
    <row r="132" spans="2:9" x14ac:dyDescent="0.2">
      <c r="B132" s="117" t="s">
        <v>340</v>
      </c>
      <c r="C132" s="116"/>
      <c r="D132" s="103"/>
      <c r="E132" s="92"/>
      <c r="F132" s="92">
        <f t="shared" si="25"/>
        <v>0</v>
      </c>
      <c r="G132" s="92"/>
      <c r="H132" s="92"/>
      <c r="I132" s="92">
        <f t="shared" si="24"/>
        <v>0</v>
      </c>
    </row>
    <row r="133" spans="2:9" x14ac:dyDescent="0.2">
      <c r="B133" s="117" t="s">
        <v>339</v>
      </c>
      <c r="C133" s="116"/>
      <c r="D133" s="103"/>
      <c r="E133" s="92"/>
      <c r="F133" s="92">
        <f t="shared" si="25"/>
        <v>0</v>
      </c>
      <c r="G133" s="92"/>
      <c r="H133" s="92"/>
      <c r="I133" s="92">
        <f t="shared" si="24"/>
        <v>0</v>
      </c>
    </row>
    <row r="134" spans="2:9" x14ac:dyDescent="0.2">
      <c r="B134" s="115" t="s">
        <v>338</v>
      </c>
      <c r="C134" s="114"/>
      <c r="D134" s="103">
        <f>SUM(D135:D137)</f>
        <v>253504681</v>
      </c>
      <c r="E134" s="103">
        <f>SUM(E135:E137)</f>
        <v>-44553294.5</v>
      </c>
      <c r="F134" s="103">
        <f>SUM(F135:F137)</f>
        <v>208951386.5</v>
      </c>
      <c r="G134" s="103">
        <f>SUM(G135:G137)</f>
        <v>0</v>
      </c>
      <c r="H134" s="103">
        <f>SUM(H135:H137)</f>
        <v>0</v>
      </c>
      <c r="I134" s="92">
        <f t="shared" si="24"/>
        <v>208951386.5</v>
      </c>
    </row>
    <row r="135" spans="2:9" x14ac:dyDescent="0.2">
      <c r="B135" s="117" t="s">
        <v>337</v>
      </c>
      <c r="C135" s="116"/>
      <c r="D135" s="103">
        <v>253504681</v>
      </c>
      <c r="E135" s="92">
        <v>-44553294.5</v>
      </c>
      <c r="F135" s="92">
        <f>D135+E135</f>
        <v>208951386.5</v>
      </c>
      <c r="G135" s="92">
        <v>0</v>
      </c>
      <c r="H135" s="92">
        <v>0</v>
      </c>
      <c r="I135" s="92">
        <f t="shared" si="24"/>
        <v>208951386.5</v>
      </c>
    </row>
    <row r="136" spans="2:9" x14ac:dyDescent="0.2">
      <c r="B136" s="117" t="s">
        <v>336</v>
      </c>
      <c r="C136" s="116"/>
      <c r="D136" s="103"/>
      <c r="E136" s="92"/>
      <c r="F136" s="92">
        <f>D136+E136</f>
        <v>0</v>
      </c>
      <c r="G136" s="92"/>
      <c r="H136" s="92"/>
      <c r="I136" s="92">
        <f t="shared" si="24"/>
        <v>0</v>
      </c>
    </row>
    <row r="137" spans="2:9" x14ac:dyDescent="0.2">
      <c r="B137" s="117" t="s">
        <v>335</v>
      </c>
      <c r="C137" s="116"/>
      <c r="D137" s="103"/>
      <c r="E137" s="92"/>
      <c r="F137" s="92">
        <f>D137+E137</f>
        <v>0</v>
      </c>
      <c r="G137" s="92"/>
      <c r="H137" s="92"/>
      <c r="I137" s="92">
        <f t="shared" si="24"/>
        <v>0</v>
      </c>
    </row>
    <row r="138" spans="2:9" x14ac:dyDescent="0.2">
      <c r="B138" s="115" t="s">
        <v>334</v>
      </c>
      <c r="C138" s="114"/>
      <c r="D138" s="103">
        <f>SUM(D139:D146)</f>
        <v>0</v>
      </c>
      <c r="E138" s="103">
        <f>SUM(E139:E146)</f>
        <v>0</v>
      </c>
      <c r="F138" s="103">
        <f>F139+F140+F141+F142+F143+F145+F146</f>
        <v>0</v>
      </c>
      <c r="G138" s="103">
        <f>SUM(G139:G146)</f>
        <v>0</v>
      </c>
      <c r="H138" s="103">
        <f>SUM(H139:H146)</f>
        <v>0</v>
      </c>
      <c r="I138" s="92">
        <f t="shared" si="24"/>
        <v>0</v>
      </c>
    </row>
    <row r="139" spans="2:9" x14ac:dyDescent="0.2">
      <c r="B139" s="117" t="s">
        <v>333</v>
      </c>
      <c r="C139" s="116"/>
      <c r="D139" s="103"/>
      <c r="E139" s="92"/>
      <c r="F139" s="92">
        <f t="shared" ref="F139:F146" si="26">D139+E139</f>
        <v>0</v>
      </c>
      <c r="G139" s="92"/>
      <c r="H139" s="92"/>
      <c r="I139" s="92">
        <f t="shared" si="24"/>
        <v>0</v>
      </c>
    </row>
    <row r="140" spans="2:9" x14ac:dyDescent="0.2">
      <c r="B140" s="117" t="s">
        <v>332</v>
      </c>
      <c r="C140" s="116"/>
      <c r="D140" s="103"/>
      <c r="E140" s="92"/>
      <c r="F140" s="92">
        <f t="shared" si="26"/>
        <v>0</v>
      </c>
      <c r="G140" s="92"/>
      <c r="H140" s="92"/>
      <c r="I140" s="92">
        <f t="shared" si="24"/>
        <v>0</v>
      </c>
    </row>
    <row r="141" spans="2:9" x14ac:dyDescent="0.2">
      <c r="B141" s="117" t="s">
        <v>331</v>
      </c>
      <c r="C141" s="116"/>
      <c r="D141" s="103"/>
      <c r="E141" s="92"/>
      <c r="F141" s="92">
        <f t="shared" si="26"/>
        <v>0</v>
      </c>
      <c r="G141" s="92"/>
      <c r="H141" s="92"/>
      <c r="I141" s="92">
        <f t="shared" si="24"/>
        <v>0</v>
      </c>
    </row>
    <row r="142" spans="2:9" x14ac:dyDescent="0.2">
      <c r="B142" s="117" t="s">
        <v>330</v>
      </c>
      <c r="C142" s="116"/>
      <c r="D142" s="103"/>
      <c r="E142" s="92"/>
      <c r="F142" s="92">
        <f t="shared" si="26"/>
        <v>0</v>
      </c>
      <c r="G142" s="92"/>
      <c r="H142" s="92"/>
      <c r="I142" s="92">
        <f t="shared" si="24"/>
        <v>0</v>
      </c>
    </row>
    <row r="143" spans="2:9" x14ac:dyDescent="0.2">
      <c r="B143" s="117" t="s">
        <v>329</v>
      </c>
      <c r="C143" s="116"/>
      <c r="D143" s="103"/>
      <c r="E143" s="92"/>
      <c r="F143" s="92">
        <f t="shared" si="26"/>
        <v>0</v>
      </c>
      <c r="G143" s="92"/>
      <c r="H143" s="92"/>
      <c r="I143" s="92">
        <f t="shared" si="24"/>
        <v>0</v>
      </c>
    </row>
    <row r="144" spans="2:9" x14ac:dyDescent="0.2">
      <c r="B144" s="117" t="s">
        <v>328</v>
      </c>
      <c r="C144" s="116"/>
      <c r="D144" s="103"/>
      <c r="E144" s="92"/>
      <c r="F144" s="92">
        <f t="shared" si="26"/>
        <v>0</v>
      </c>
      <c r="G144" s="92"/>
      <c r="H144" s="92"/>
      <c r="I144" s="92">
        <f t="shared" si="24"/>
        <v>0</v>
      </c>
    </row>
    <row r="145" spans="2:9" x14ac:dyDescent="0.2">
      <c r="B145" s="117" t="s">
        <v>327</v>
      </c>
      <c r="C145" s="116"/>
      <c r="D145" s="103"/>
      <c r="E145" s="92"/>
      <c r="F145" s="92">
        <f t="shared" si="26"/>
        <v>0</v>
      </c>
      <c r="G145" s="92"/>
      <c r="H145" s="92"/>
      <c r="I145" s="92">
        <f t="shared" si="24"/>
        <v>0</v>
      </c>
    </row>
    <row r="146" spans="2:9" x14ac:dyDescent="0.2">
      <c r="B146" s="117" t="s">
        <v>326</v>
      </c>
      <c r="C146" s="116"/>
      <c r="D146" s="103"/>
      <c r="E146" s="92"/>
      <c r="F146" s="92">
        <f t="shared" si="26"/>
        <v>0</v>
      </c>
      <c r="G146" s="92"/>
      <c r="H146" s="92"/>
      <c r="I146" s="92">
        <f t="shared" si="24"/>
        <v>0</v>
      </c>
    </row>
    <row r="147" spans="2:9" x14ac:dyDescent="0.2">
      <c r="B147" s="115" t="s">
        <v>325</v>
      </c>
      <c r="C147" s="114"/>
      <c r="D147" s="103">
        <f>SUM(D148:D150)</f>
        <v>0</v>
      </c>
      <c r="E147" s="103">
        <f>SUM(E148:E150)</f>
        <v>0</v>
      </c>
      <c r="F147" s="103">
        <f>SUM(F148:F150)</f>
        <v>0</v>
      </c>
      <c r="G147" s="103">
        <f>SUM(G148:G150)</f>
        <v>0</v>
      </c>
      <c r="H147" s="103">
        <f>SUM(H148:H150)</f>
        <v>0</v>
      </c>
      <c r="I147" s="92">
        <f t="shared" si="24"/>
        <v>0</v>
      </c>
    </row>
    <row r="148" spans="2:9" x14ac:dyDescent="0.2">
      <c r="B148" s="117" t="s">
        <v>324</v>
      </c>
      <c r="C148" s="116"/>
      <c r="D148" s="103"/>
      <c r="E148" s="92"/>
      <c r="F148" s="92">
        <f>D148+E148</f>
        <v>0</v>
      </c>
      <c r="G148" s="92"/>
      <c r="H148" s="92"/>
      <c r="I148" s="92">
        <f t="shared" si="24"/>
        <v>0</v>
      </c>
    </row>
    <row r="149" spans="2:9" x14ac:dyDescent="0.2">
      <c r="B149" s="117" t="s">
        <v>323</v>
      </c>
      <c r="C149" s="116"/>
      <c r="D149" s="103"/>
      <c r="E149" s="92"/>
      <c r="F149" s="92">
        <f>D149+E149</f>
        <v>0</v>
      </c>
      <c r="G149" s="92"/>
      <c r="H149" s="92"/>
      <c r="I149" s="92">
        <f t="shared" si="24"/>
        <v>0</v>
      </c>
    </row>
    <row r="150" spans="2:9" x14ac:dyDescent="0.2">
      <c r="B150" s="117" t="s">
        <v>322</v>
      </c>
      <c r="C150" s="116"/>
      <c r="D150" s="103"/>
      <c r="E150" s="92"/>
      <c r="F150" s="92">
        <f>D150+E150</f>
        <v>0</v>
      </c>
      <c r="G150" s="92"/>
      <c r="H150" s="92"/>
      <c r="I150" s="92">
        <f t="shared" ref="I150:I158" si="27">F150-G150</f>
        <v>0</v>
      </c>
    </row>
    <row r="151" spans="2:9" x14ac:dyDescent="0.2">
      <c r="B151" s="115" t="s">
        <v>321</v>
      </c>
      <c r="C151" s="114"/>
      <c r="D151" s="103">
        <f>SUM(D152:D158)</f>
        <v>0</v>
      </c>
      <c r="E151" s="103">
        <f>SUM(E152:E158)</f>
        <v>0</v>
      </c>
      <c r="F151" s="103">
        <f>SUM(F152:F158)</f>
        <v>0</v>
      </c>
      <c r="G151" s="103">
        <f>SUM(G152:G158)</f>
        <v>0</v>
      </c>
      <c r="H151" s="103">
        <f>SUM(H152:H158)</f>
        <v>0</v>
      </c>
      <c r="I151" s="92">
        <f t="shared" si="27"/>
        <v>0</v>
      </c>
    </row>
    <row r="152" spans="2:9" x14ac:dyDescent="0.2">
      <c r="B152" s="117" t="s">
        <v>320</v>
      </c>
      <c r="C152" s="116"/>
      <c r="D152" s="103"/>
      <c r="E152" s="92"/>
      <c r="F152" s="92">
        <f t="shared" ref="F152:F158" si="28">D152+E152</f>
        <v>0</v>
      </c>
      <c r="G152" s="92"/>
      <c r="H152" s="92"/>
      <c r="I152" s="92">
        <f t="shared" si="27"/>
        <v>0</v>
      </c>
    </row>
    <row r="153" spans="2:9" x14ac:dyDescent="0.2">
      <c r="B153" s="117" t="s">
        <v>319</v>
      </c>
      <c r="C153" s="116"/>
      <c r="D153" s="103"/>
      <c r="E153" s="92"/>
      <c r="F153" s="92">
        <f t="shared" si="28"/>
        <v>0</v>
      </c>
      <c r="G153" s="92"/>
      <c r="H153" s="92"/>
      <c r="I153" s="92">
        <f t="shared" si="27"/>
        <v>0</v>
      </c>
    </row>
    <row r="154" spans="2:9" x14ac:dyDescent="0.2">
      <c r="B154" s="117" t="s">
        <v>318</v>
      </c>
      <c r="C154" s="116"/>
      <c r="D154" s="103"/>
      <c r="E154" s="92"/>
      <c r="F154" s="92">
        <f t="shared" si="28"/>
        <v>0</v>
      </c>
      <c r="G154" s="92"/>
      <c r="H154" s="92"/>
      <c r="I154" s="92">
        <f t="shared" si="27"/>
        <v>0</v>
      </c>
    </row>
    <row r="155" spans="2:9" x14ac:dyDescent="0.2">
      <c r="B155" s="117" t="s">
        <v>317</v>
      </c>
      <c r="C155" s="116"/>
      <c r="D155" s="103"/>
      <c r="E155" s="92"/>
      <c r="F155" s="92">
        <f t="shared" si="28"/>
        <v>0</v>
      </c>
      <c r="G155" s="92"/>
      <c r="H155" s="92"/>
      <c r="I155" s="92">
        <f t="shared" si="27"/>
        <v>0</v>
      </c>
    </row>
    <row r="156" spans="2:9" x14ac:dyDescent="0.2">
      <c r="B156" s="117" t="s">
        <v>316</v>
      </c>
      <c r="C156" s="116"/>
      <c r="D156" s="103"/>
      <c r="E156" s="92"/>
      <c r="F156" s="92">
        <f t="shared" si="28"/>
        <v>0</v>
      </c>
      <c r="G156" s="92"/>
      <c r="H156" s="92"/>
      <c r="I156" s="92">
        <f t="shared" si="27"/>
        <v>0</v>
      </c>
    </row>
    <row r="157" spans="2:9" x14ac:dyDescent="0.2">
      <c r="B157" s="117" t="s">
        <v>315</v>
      </c>
      <c r="C157" s="116"/>
      <c r="D157" s="103"/>
      <c r="E157" s="92"/>
      <c r="F157" s="92">
        <f t="shared" si="28"/>
        <v>0</v>
      </c>
      <c r="G157" s="92"/>
      <c r="H157" s="92"/>
      <c r="I157" s="92">
        <f t="shared" si="27"/>
        <v>0</v>
      </c>
    </row>
    <row r="158" spans="2:9" x14ac:dyDescent="0.2">
      <c r="B158" s="117" t="s">
        <v>314</v>
      </c>
      <c r="C158" s="116"/>
      <c r="D158" s="103"/>
      <c r="E158" s="92"/>
      <c r="F158" s="92">
        <f t="shared" si="28"/>
        <v>0</v>
      </c>
      <c r="G158" s="92"/>
      <c r="H158" s="92"/>
      <c r="I158" s="92">
        <f t="shared" si="27"/>
        <v>0</v>
      </c>
    </row>
    <row r="159" spans="2:9" x14ac:dyDescent="0.2">
      <c r="B159" s="115"/>
      <c r="C159" s="114"/>
      <c r="D159" s="103"/>
      <c r="E159" s="92"/>
      <c r="F159" s="92"/>
      <c r="G159" s="92"/>
      <c r="H159" s="92"/>
      <c r="I159" s="92"/>
    </row>
    <row r="160" spans="2:9" x14ac:dyDescent="0.2">
      <c r="B160" s="113" t="s">
        <v>313</v>
      </c>
      <c r="C160" s="112"/>
      <c r="D160" s="111">
        <f t="shared" ref="D160:I160" si="29">D10+D85</f>
        <v>264094556</v>
      </c>
      <c r="E160" s="111">
        <f t="shared" si="29"/>
        <v>-29368175.670000002</v>
      </c>
      <c r="F160" s="111">
        <f t="shared" si="29"/>
        <v>234726380.33000001</v>
      </c>
      <c r="G160" s="111">
        <f t="shared" si="29"/>
        <v>16554525.359999999</v>
      </c>
      <c r="H160" s="111">
        <f t="shared" si="29"/>
        <v>16544207.76</v>
      </c>
      <c r="I160" s="111">
        <f t="shared" si="29"/>
        <v>218171854.97</v>
      </c>
    </row>
    <row r="161" spans="2:9" ht="13.5" thickBot="1" x14ac:dyDescent="0.25">
      <c r="B161" s="110"/>
      <c r="C161" s="109"/>
      <c r="D161" s="108"/>
      <c r="E161" s="88"/>
      <c r="F161" s="88"/>
      <c r="G161" s="88"/>
      <c r="H161" s="88"/>
      <c r="I161" s="88"/>
    </row>
  </sheetData>
  <mergeCells count="12">
    <mergeCell ref="I7:I9"/>
    <mergeCell ref="B2:I2"/>
    <mergeCell ref="B3:I3"/>
    <mergeCell ref="B4:I4"/>
    <mergeCell ref="B5:I5"/>
    <mergeCell ref="B6:I6"/>
    <mergeCell ref="D7:H8"/>
    <mergeCell ref="B39:C39"/>
    <mergeCell ref="B49:C49"/>
    <mergeCell ref="B63:C63"/>
    <mergeCell ref="B114:C114"/>
    <mergeCell ref="B7:C9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B1:H30"/>
  <sheetViews>
    <sheetView workbookViewId="0">
      <pane ySplit="8" topLeftCell="A9" activePane="bottomLeft" state="frozen"/>
      <selection pane="bottomLeft" activeCell="I33" sqref="I33"/>
    </sheetView>
  </sheetViews>
  <sheetFormatPr baseColWidth="10" defaultColWidth="11" defaultRowHeight="12.75" x14ac:dyDescent="0.2"/>
  <cols>
    <col min="1" max="1" width="4.42578125" style="1" customWidth="1"/>
    <col min="2" max="2" width="39" style="1" customWidth="1"/>
    <col min="3" max="3" width="14" style="1" customWidth="1"/>
    <col min="4" max="4" width="13.28515625" style="1" customWidth="1"/>
    <col min="5" max="5" width="12.85546875" style="1" customWidth="1"/>
    <col min="6" max="6" width="13" style="1" customWidth="1"/>
    <col min="7" max="7" width="14.28515625" style="1" customWidth="1"/>
    <col min="8" max="8" width="13.5703125" style="1" customWidth="1"/>
    <col min="9" max="16384" width="11" style="1"/>
  </cols>
  <sheetData>
    <row r="1" spans="2:8" ht="13.5" thickBot="1" x14ac:dyDescent="0.25"/>
    <row r="2" spans="2:8" x14ac:dyDescent="0.2">
      <c r="B2" s="341" t="s">
        <v>120</v>
      </c>
      <c r="C2" s="342"/>
      <c r="D2" s="342"/>
      <c r="E2" s="342"/>
      <c r="F2" s="342"/>
      <c r="G2" s="342"/>
      <c r="H2" s="343"/>
    </row>
    <row r="3" spans="2:8" x14ac:dyDescent="0.2">
      <c r="B3" s="295" t="s">
        <v>394</v>
      </c>
      <c r="C3" s="344"/>
      <c r="D3" s="344"/>
      <c r="E3" s="344"/>
      <c r="F3" s="344"/>
      <c r="G3" s="344"/>
      <c r="H3" s="297"/>
    </row>
    <row r="4" spans="2:8" x14ac:dyDescent="0.2">
      <c r="B4" s="295" t="s">
        <v>400</v>
      </c>
      <c r="C4" s="344"/>
      <c r="D4" s="344"/>
      <c r="E4" s="344"/>
      <c r="F4" s="344"/>
      <c r="G4" s="344"/>
      <c r="H4" s="297"/>
    </row>
    <row r="5" spans="2:8" x14ac:dyDescent="0.2">
      <c r="B5" s="295" t="s">
        <v>173</v>
      </c>
      <c r="C5" s="344"/>
      <c r="D5" s="344"/>
      <c r="E5" s="344"/>
      <c r="F5" s="344"/>
      <c r="G5" s="344"/>
      <c r="H5" s="297"/>
    </row>
    <row r="6" spans="2:8" ht="13.5" thickBot="1" x14ac:dyDescent="0.25">
      <c r="B6" s="298" t="s">
        <v>1</v>
      </c>
      <c r="C6" s="299"/>
      <c r="D6" s="299"/>
      <c r="E6" s="299"/>
      <c r="F6" s="299"/>
      <c r="G6" s="299"/>
      <c r="H6" s="300"/>
    </row>
    <row r="7" spans="2:8" ht="13.5" thickBot="1" x14ac:dyDescent="0.25">
      <c r="B7" s="325" t="s">
        <v>2</v>
      </c>
      <c r="C7" s="338" t="s">
        <v>392</v>
      </c>
      <c r="D7" s="339"/>
      <c r="E7" s="339"/>
      <c r="F7" s="339"/>
      <c r="G7" s="340"/>
      <c r="H7" s="325" t="s">
        <v>391</v>
      </c>
    </row>
    <row r="8" spans="2:8" ht="26.25" thickBot="1" x14ac:dyDescent="0.25">
      <c r="B8" s="326"/>
      <c r="C8" s="23" t="s">
        <v>242</v>
      </c>
      <c r="D8" s="23" t="s">
        <v>308</v>
      </c>
      <c r="E8" s="23" t="s">
        <v>307</v>
      </c>
      <c r="F8" s="23" t="s">
        <v>212</v>
      </c>
      <c r="G8" s="23" t="s">
        <v>210</v>
      </c>
      <c r="H8" s="326"/>
    </row>
    <row r="9" spans="2:8" x14ac:dyDescent="0.2">
      <c r="B9" s="128" t="s">
        <v>399</v>
      </c>
      <c r="C9" s="134">
        <f t="shared" ref="C9:H9" si="0">SUM(C10:C17)</f>
        <v>10589875</v>
      </c>
      <c r="D9" s="134">
        <f t="shared" si="0"/>
        <v>569682.82999999996</v>
      </c>
      <c r="E9" s="134">
        <f t="shared" si="0"/>
        <v>11159557.83</v>
      </c>
      <c r="F9" s="134">
        <f t="shared" si="0"/>
        <v>1939089.36</v>
      </c>
      <c r="G9" s="134">
        <f t="shared" si="0"/>
        <v>1928771.76</v>
      </c>
      <c r="H9" s="134">
        <f t="shared" si="0"/>
        <v>9220468.4700000007</v>
      </c>
    </row>
    <row r="10" spans="2:8" ht="12.75" customHeight="1" x14ac:dyDescent="0.2">
      <c r="B10" s="130" t="s">
        <v>397</v>
      </c>
      <c r="C10" s="131">
        <v>10589875</v>
      </c>
      <c r="D10" s="131">
        <v>569682.82999999996</v>
      </c>
      <c r="E10" s="131">
        <f>C10+D10</f>
        <v>11159557.83</v>
      </c>
      <c r="F10" s="131">
        <v>1939089.36</v>
      </c>
      <c r="G10" s="131">
        <v>1928771.76</v>
      </c>
      <c r="H10" s="92">
        <f t="shared" ref="H10:H17" si="1">E10-F10</f>
        <v>9220468.4700000007</v>
      </c>
    </row>
    <row r="11" spans="2:8" x14ac:dyDescent="0.2">
      <c r="B11" s="130" t="s">
        <v>396</v>
      </c>
      <c r="C11" s="9">
        <v>0</v>
      </c>
      <c r="D11" s="9">
        <v>0</v>
      </c>
      <c r="E11" s="9">
        <f>C11+D11</f>
        <v>0</v>
      </c>
      <c r="F11" s="9">
        <v>0</v>
      </c>
      <c r="G11" s="9">
        <v>0</v>
      </c>
      <c r="H11" s="92">
        <f t="shared" si="1"/>
        <v>0</v>
      </c>
    </row>
    <row r="12" spans="2:8" x14ac:dyDescent="0.2">
      <c r="B12" s="130" t="s">
        <v>395</v>
      </c>
      <c r="C12" s="9">
        <v>0</v>
      </c>
      <c r="D12" s="9">
        <v>0</v>
      </c>
      <c r="E12" s="9">
        <f>C12+D12</f>
        <v>0</v>
      </c>
      <c r="F12" s="9">
        <v>0</v>
      </c>
      <c r="G12" s="9">
        <v>0</v>
      </c>
      <c r="H12" s="92">
        <f t="shared" si="1"/>
        <v>0</v>
      </c>
    </row>
    <row r="13" spans="2:8" x14ac:dyDescent="0.2">
      <c r="B13" s="130"/>
      <c r="C13" s="9"/>
      <c r="D13" s="9"/>
      <c r="E13" s="9"/>
      <c r="F13" s="9"/>
      <c r="G13" s="9"/>
      <c r="H13" s="92">
        <f t="shared" si="1"/>
        <v>0</v>
      </c>
    </row>
    <row r="14" spans="2:8" x14ac:dyDescent="0.2">
      <c r="B14" s="130"/>
      <c r="C14" s="9"/>
      <c r="D14" s="9"/>
      <c r="E14" s="9"/>
      <c r="F14" s="9"/>
      <c r="G14" s="9"/>
      <c r="H14" s="92">
        <f t="shared" si="1"/>
        <v>0</v>
      </c>
    </row>
    <row r="15" spans="2:8" x14ac:dyDescent="0.2">
      <c r="B15" s="130"/>
      <c r="C15" s="9"/>
      <c r="D15" s="9"/>
      <c r="E15" s="9"/>
      <c r="F15" s="9"/>
      <c r="G15" s="9"/>
      <c r="H15" s="92">
        <f t="shared" si="1"/>
        <v>0</v>
      </c>
    </row>
    <row r="16" spans="2:8" x14ac:dyDescent="0.2">
      <c r="B16" s="130"/>
      <c r="C16" s="9"/>
      <c r="D16" s="9"/>
      <c r="E16" s="9"/>
      <c r="F16" s="9"/>
      <c r="G16" s="9"/>
      <c r="H16" s="92">
        <f t="shared" si="1"/>
        <v>0</v>
      </c>
    </row>
    <row r="17" spans="2:8" x14ac:dyDescent="0.2">
      <c r="B17" s="130"/>
      <c r="C17" s="9"/>
      <c r="D17" s="9"/>
      <c r="E17" s="9"/>
      <c r="F17" s="9"/>
      <c r="G17" s="9"/>
      <c r="H17" s="92">
        <f t="shared" si="1"/>
        <v>0</v>
      </c>
    </row>
    <row r="18" spans="2:8" x14ac:dyDescent="0.2">
      <c r="B18" s="129"/>
      <c r="C18" s="9"/>
      <c r="D18" s="9"/>
      <c r="E18" s="9"/>
      <c r="F18" s="9"/>
      <c r="G18" s="9"/>
      <c r="H18" s="9"/>
    </row>
    <row r="19" spans="2:8" x14ac:dyDescent="0.2">
      <c r="B19" s="133" t="s">
        <v>398</v>
      </c>
      <c r="C19" s="132">
        <f t="shared" ref="C19:H19" si="2">SUM(C20:C27)</f>
        <v>253504681</v>
      </c>
      <c r="D19" s="132">
        <f t="shared" si="2"/>
        <v>-29937858.5</v>
      </c>
      <c r="E19" s="132">
        <f t="shared" si="2"/>
        <v>223566822.5</v>
      </c>
      <c r="F19" s="132">
        <f t="shared" si="2"/>
        <v>14615436</v>
      </c>
      <c r="G19" s="132">
        <f t="shared" si="2"/>
        <v>14615436</v>
      </c>
      <c r="H19" s="132">
        <f t="shared" si="2"/>
        <v>208951386.5</v>
      </c>
    </row>
    <row r="20" spans="2:8" x14ac:dyDescent="0.2">
      <c r="B20" s="130" t="s">
        <v>397</v>
      </c>
      <c r="C20" s="131">
        <v>253504681</v>
      </c>
      <c r="D20" s="131">
        <v>-29937858.5</v>
      </c>
      <c r="E20" s="131">
        <f>C20+D20</f>
        <v>223566822.5</v>
      </c>
      <c r="F20" s="131">
        <v>14615436</v>
      </c>
      <c r="G20" s="131">
        <v>14615436</v>
      </c>
      <c r="H20" s="92">
        <f t="shared" ref="H20:H28" si="3">E20-F20</f>
        <v>208951386.5</v>
      </c>
    </row>
    <row r="21" spans="2:8" x14ac:dyDescent="0.2">
      <c r="B21" s="130" t="s">
        <v>396</v>
      </c>
      <c r="C21" s="131">
        <v>0</v>
      </c>
      <c r="D21" s="131">
        <v>0</v>
      </c>
      <c r="E21" s="131">
        <f>C21+D21</f>
        <v>0</v>
      </c>
      <c r="F21" s="131">
        <v>0</v>
      </c>
      <c r="G21" s="131">
        <v>0</v>
      </c>
      <c r="H21" s="92">
        <f t="shared" si="3"/>
        <v>0</v>
      </c>
    </row>
    <row r="22" spans="2:8" x14ac:dyDescent="0.2">
      <c r="B22" s="130" t="s">
        <v>395</v>
      </c>
      <c r="C22" s="131">
        <v>0</v>
      </c>
      <c r="D22" s="131">
        <v>0</v>
      </c>
      <c r="E22" s="131">
        <f>C22+D22</f>
        <v>0</v>
      </c>
      <c r="F22" s="131">
        <v>0</v>
      </c>
      <c r="G22" s="131">
        <v>0</v>
      </c>
      <c r="H22" s="92">
        <f t="shared" si="3"/>
        <v>0</v>
      </c>
    </row>
    <row r="23" spans="2:8" x14ac:dyDescent="0.2">
      <c r="B23" s="130"/>
      <c r="C23" s="131"/>
      <c r="D23" s="131"/>
      <c r="E23" s="131"/>
      <c r="F23" s="131"/>
      <c r="G23" s="131"/>
      <c r="H23" s="92">
        <f t="shared" si="3"/>
        <v>0</v>
      </c>
    </row>
    <row r="24" spans="2:8" x14ac:dyDescent="0.2">
      <c r="B24" s="130"/>
      <c r="C24" s="9"/>
      <c r="D24" s="9"/>
      <c r="E24" s="9"/>
      <c r="F24" s="9"/>
      <c r="G24" s="9"/>
      <c r="H24" s="92">
        <f t="shared" si="3"/>
        <v>0</v>
      </c>
    </row>
    <row r="25" spans="2:8" x14ac:dyDescent="0.2">
      <c r="B25" s="130"/>
      <c r="C25" s="9"/>
      <c r="D25" s="9"/>
      <c r="E25" s="9"/>
      <c r="F25" s="9"/>
      <c r="G25" s="9"/>
      <c r="H25" s="92">
        <f t="shared" si="3"/>
        <v>0</v>
      </c>
    </row>
    <row r="26" spans="2:8" x14ac:dyDescent="0.2">
      <c r="B26" s="130"/>
      <c r="C26" s="9"/>
      <c r="D26" s="9"/>
      <c r="E26" s="9"/>
      <c r="F26" s="9"/>
      <c r="G26" s="9"/>
      <c r="H26" s="92">
        <f t="shared" si="3"/>
        <v>0</v>
      </c>
    </row>
    <row r="27" spans="2:8" x14ac:dyDescent="0.2">
      <c r="B27" s="130"/>
      <c r="C27" s="9"/>
      <c r="D27" s="9"/>
      <c r="E27" s="9"/>
      <c r="F27" s="9"/>
      <c r="G27" s="9"/>
      <c r="H27" s="92">
        <f t="shared" si="3"/>
        <v>0</v>
      </c>
    </row>
    <row r="28" spans="2:8" x14ac:dyDescent="0.2">
      <c r="B28" s="129"/>
      <c r="C28" s="9"/>
      <c r="D28" s="9"/>
      <c r="E28" s="9"/>
      <c r="F28" s="9"/>
      <c r="G28" s="9"/>
      <c r="H28" s="92">
        <f t="shared" si="3"/>
        <v>0</v>
      </c>
    </row>
    <row r="29" spans="2:8" x14ac:dyDescent="0.2">
      <c r="B29" s="128" t="s">
        <v>313</v>
      </c>
      <c r="C29" s="7">
        <f t="shared" ref="C29:H29" si="4">C9+C19</f>
        <v>264094556</v>
      </c>
      <c r="D29" s="7">
        <f t="shared" si="4"/>
        <v>-29368175.670000002</v>
      </c>
      <c r="E29" s="7">
        <f t="shared" si="4"/>
        <v>234726380.33000001</v>
      </c>
      <c r="F29" s="7">
        <f t="shared" si="4"/>
        <v>16554525.359999999</v>
      </c>
      <c r="G29" s="7">
        <f t="shared" si="4"/>
        <v>16544207.76</v>
      </c>
      <c r="H29" s="7">
        <f t="shared" si="4"/>
        <v>218171854.97</v>
      </c>
    </row>
    <row r="30" spans="2:8" ht="13.5" thickBot="1" x14ac:dyDescent="0.25">
      <c r="B30" s="127"/>
      <c r="C30" s="19"/>
      <c r="D30" s="19"/>
      <c r="E30" s="19"/>
      <c r="F30" s="19"/>
      <c r="G30" s="19"/>
      <c r="H30" s="19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G86"/>
  <sheetViews>
    <sheetView workbookViewId="0">
      <pane ySplit="9" topLeftCell="A61" activePane="bottomLeft" state="frozen"/>
      <selection pane="bottomLeft" activeCell="H89" sqref="H89"/>
    </sheetView>
  </sheetViews>
  <sheetFormatPr baseColWidth="10" defaultColWidth="11" defaultRowHeight="12.75" x14ac:dyDescent="0.2"/>
  <cols>
    <col min="1" max="1" width="52.85546875" style="1" customWidth="1"/>
    <col min="2" max="2" width="9.85546875" style="1" bestFit="1" customWidth="1"/>
    <col min="3" max="3" width="14.42578125" style="1" customWidth="1"/>
    <col min="4" max="4" width="13.85546875" style="1" customWidth="1"/>
    <col min="5" max="5" width="14.140625" style="1" customWidth="1"/>
    <col min="6" max="6" width="14.5703125" style="1" customWidth="1"/>
    <col min="7" max="7" width="15.28515625" style="1" bestFit="1" customWidth="1"/>
    <col min="8" max="16384" width="11" style="1"/>
  </cols>
  <sheetData>
    <row r="1" spans="1:7" ht="13.5" thickBot="1" x14ac:dyDescent="0.25"/>
    <row r="2" spans="1:7" x14ac:dyDescent="0.2">
      <c r="A2" s="292" t="s">
        <v>120</v>
      </c>
      <c r="B2" s="293"/>
      <c r="C2" s="293"/>
      <c r="D2" s="293"/>
      <c r="E2" s="293"/>
      <c r="F2" s="293"/>
      <c r="G2" s="335"/>
    </row>
    <row r="3" spans="1:7" x14ac:dyDescent="0.2">
      <c r="A3" s="317" t="s">
        <v>394</v>
      </c>
      <c r="B3" s="318"/>
      <c r="C3" s="318"/>
      <c r="D3" s="318"/>
      <c r="E3" s="318"/>
      <c r="F3" s="318"/>
      <c r="G3" s="336"/>
    </row>
    <row r="4" spans="1:7" x14ac:dyDescent="0.2">
      <c r="A4" s="317" t="s">
        <v>435</v>
      </c>
      <c r="B4" s="318"/>
      <c r="C4" s="318"/>
      <c r="D4" s="318"/>
      <c r="E4" s="318"/>
      <c r="F4" s="318"/>
      <c r="G4" s="336"/>
    </row>
    <row r="5" spans="1:7" x14ac:dyDescent="0.2">
      <c r="A5" s="317" t="s">
        <v>173</v>
      </c>
      <c r="B5" s="318"/>
      <c r="C5" s="318"/>
      <c r="D5" s="318"/>
      <c r="E5" s="318"/>
      <c r="F5" s="318"/>
      <c r="G5" s="336"/>
    </row>
    <row r="6" spans="1:7" ht="13.5" thickBot="1" x14ac:dyDescent="0.25">
      <c r="A6" s="320" t="s">
        <v>1</v>
      </c>
      <c r="B6" s="321"/>
      <c r="C6" s="321"/>
      <c r="D6" s="321"/>
      <c r="E6" s="321"/>
      <c r="F6" s="321"/>
      <c r="G6" s="337"/>
    </row>
    <row r="7" spans="1:7" ht="15.75" customHeight="1" x14ac:dyDescent="0.2">
      <c r="A7" s="292" t="s">
        <v>2</v>
      </c>
      <c r="B7" s="341" t="s">
        <v>392</v>
      </c>
      <c r="C7" s="342"/>
      <c r="D7" s="342"/>
      <c r="E7" s="342"/>
      <c r="F7" s="343"/>
      <c r="G7" s="325" t="s">
        <v>391</v>
      </c>
    </row>
    <row r="8" spans="1:7" ht="15.75" customHeight="1" thickBot="1" x14ac:dyDescent="0.25">
      <c r="A8" s="317"/>
      <c r="B8" s="298"/>
      <c r="C8" s="299"/>
      <c r="D8" s="299"/>
      <c r="E8" s="299"/>
      <c r="F8" s="300"/>
      <c r="G8" s="345"/>
    </row>
    <row r="9" spans="1:7" ht="26.25" thickBot="1" x14ac:dyDescent="0.25">
      <c r="A9" s="320"/>
      <c r="B9" s="144" t="s">
        <v>242</v>
      </c>
      <c r="C9" s="23" t="s">
        <v>390</v>
      </c>
      <c r="D9" s="23" t="s">
        <v>389</v>
      </c>
      <c r="E9" s="23" t="s">
        <v>212</v>
      </c>
      <c r="F9" s="23" t="s">
        <v>210</v>
      </c>
      <c r="G9" s="326"/>
    </row>
    <row r="10" spans="1:7" x14ac:dyDescent="0.2">
      <c r="A10" s="143"/>
      <c r="B10" s="142"/>
      <c r="C10" s="142"/>
      <c r="D10" s="142"/>
      <c r="E10" s="142"/>
      <c r="F10" s="142"/>
      <c r="G10" s="142"/>
    </row>
    <row r="11" spans="1:7" x14ac:dyDescent="0.2">
      <c r="A11" s="137" t="s">
        <v>434</v>
      </c>
      <c r="B11" s="59">
        <f t="shared" ref="B11:G11" si="0">B12+B22+B31+B42</f>
        <v>10589875</v>
      </c>
      <c r="C11" s="59">
        <f t="shared" si="0"/>
        <v>569682.82999999996</v>
      </c>
      <c r="D11" s="59">
        <f t="shared" si="0"/>
        <v>11159557.83</v>
      </c>
      <c r="E11" s="59">
        <f t="shared" si="0"/>
        <v>1939089.36</v>
      </c>
      <c r="F11" s="59">
        <f t="shared" si="0"/>
        <v>1928771.76</v>
      </c>
      <c r="G11" s="59">
        <f t="shared" si="0"/>
        <v>9220468.4700000007</v>
      </c>
    </row>
    <row r="12" spans="1:7" x14ac:dyDescent="0.2">
      <c r="A12" s="137" t="s">
        <v>432</v>
      </c>
      <c r="B12" s="59">
        <f>SUM(B13:B20)</f>
        <v>0</v>
      </c>
      <c r="C12" s="59">
        <f>SUM(C13:C20)</f>
        <v>0</v>
      </c>
      <c r="D12" s="59">
        <f>SUM(D13:D20)</f>
        <v>0</v>
      </c>
      <c r="E12" s="59">
        <f>SUM(E13:E20)</f>
        <v>0</v>
      </c>
      <c r="F12" s="59">
        <f>SUM(F13:F20)</f>
        <v>0</v>
      </c>
      <c r="G12" s="59">
        <f t="shared" ref="G12:G20" si="1">D12-E12</f>
        <v>0</v>
      </c>
    </row>
    <row r="13" spans="1:7" x14ac:dyDescent="0.2">
      <c r="A13" s="139" t="s">
        <v>431</v>
      </c>
      <c r="B13" s="62"/>
      <c r="C13" s="62"/>
      <c r="D13" s="62">
        <f t="shared" ref="D13:D20" si="2">B13+C13</f>
        <v>0</v>
      </c>
      <c r="E13" s="62"/>
      <c r="F13" s="62"/>
      <c r="G13" s="62">
        <f t="shared" si="1"/>
        <v>0</v>
      </c>
    </row>
    <row r="14" spans="1:7" x14ac:dyDescent="0.2">
      <c r="A14" s="139" t="s">
        <v>430</v>
      </c>
      <c r="B14" s="62"/>
      <c r="C14" s="62"/>
      <c r="D14" s="62">
        <f t="shared" si="2"/>
        <v>0</v>
      </c>
      <c r="E14" s="62"/>
      <c r="F14" s="62"/>
      <c r="G14" s="62">
        <f t="shared" si="1"/>
        <v>0</v>
      </c>
    </row>
    <row r="15" spans="1:7" x14ac:dyDescent="0.2">
      <c r="A15" s="139" t="s">
        <v>429</v>
      </c>
      <c r="B15" s="62"/>
      <c r="C15" s="62"/>
      <c r="D15" s="62">
        <f t="shared" si="2"/>
        <v>0</v>
      </c>
      <c r="E15" s="62"/>
      <c r="F15" s="62"/>
      <c r="G15" s="62">
        <f t="shared" si="1"/>
        <v>0</v>
      </c>
    </row>
    <row r="16" spans="1:7" x14ac:dyDescent="0.2">
      <c r="A16" s="139" t="s">
        <v>428</v>
      </c>
      <c r="B16" s="62"/>
      <c r="C16" s="62"/>
      <c r="D16" s="62">
        <f t="shared" si="2"/>
        <v>0</v>
      </c>
      <c r="E16" s="62"/>
      <c r="F16" s="62"/>
      <c r="G16" s="62">
        <f t="shared" si="1"/>
        <v>0</v>
      </c>
    </row>
    <row r="17" spans="1:7" x14ac:dyDescent="0.2">
      <c r="A17" s="139" t="s">
        <v>427</v>
      </c>
      <c r="B17" s="62"/>
      <c r="C17" s="62"/>
      <c r="D17" s="62">
        <f t="shared" si="2"/>
        <v>0</v>
      </c>
      <c r="E17" s="62"/>
      <c r="F17" s="62"/>
      <c r="G17" s="62">
        <f t="shared" si="1"/>
        <v>0</v>
      </c>
    </row>
    <row r="18" spans="1:7" x14ac:dyDescent="0.2">
      <c r="A18" s="139" t="s">
        <v>426</v>
      </c>
      <c r="B18" s="62"/>
      <c r="C18" s="62"/>
      <c r="D18" s="62">
        <f t="shared" si="2"/>
        <v>0</v>
      </c>
      <c r="E18" s="62"/>
      <c r="F18" s="62"/>
      <c r="G18" s="62">
        <f t="shared" si="1"/>
        <v>0</v>
      </c>
    </row>
    <row r="19" spans="1:7" x14ac:dyDescent="0.2">
      <c r="A19" s="139" t="s">
        <v>425</v>
      </c>
      <c r="B19" s="62"/>
      <c r="C19" s="62"/>
      <c r="D19" s="62">
        <f t="shared" si="2"/>
        <v>0</v>
      </c>
      <c r="E19" s="62"/>
      <c r="F19" s="62"/>
      <c r="G19" s="62">
        <f t="shared" si="1"/>
        <v>0</v>
      </c>
    </row>
    <row r="20" spans="1:7" x14ac:dyDescent="0.2">
      <c r="A20" s="139" t="s">
        <v>424</v>
      </c>
      <c r="B20" s="62"/>
      <c r="C20" s="62"/>
      <c r="D20" s="62">
        <f t="shared" si="2"/>
        <v>0</v>
      </c>
      <c r="E20" s="62"/>
      <c r="F20" s="62"/>
      <c r="G20" s="62">
        <f t="shared" si="1"/>
        <v>0</v>
      </c>
    </row>
    <row r="21" spans="1:7" x14ac:dyDescent="0.2">
      <c r="A21" s="138"/>
      <c r="B21" s="62"/>
      <c r="C21" s="62"/>
      <c r="D21" s="62"/>
      <c r="E21" s="62"/>
      <c r="F21" s="62"/>
      <c r="G21" s="62"/>
    </row>
    <row r="22" spans="1:7" x14ac:dyDescent="0.2">
      <c r="A22" s="137" t="s">
        <v>423</v>
      </c>
      <c r="B22" s="59">
        <f>SUM(B23:B29)</f>
        <v>10589875</v>
      </c>
      <c r="C22" s="59">
        <f>SUM(C23:C29)</f>
        <v>569682.82999999996</v>
      </c>
      <c r="D22" s="59">
        <f>SUM(D23:D29)</f>
        <v>11159557.83</v>
      </c>
      <c r="E22" s="59">
        <f>SUM(E23:E29)</f>
        <v>1939089.36</v>
      </c>
      <c r="F22" s="59">
        <f>SUM(F23:F29)</f>
        <v>1928771.76</v>
      </c>
      <c r="G22" s="59">
        <f t="shared" ref="G22:G29" si="3">D22-E22</f>
        <v>9220468.4700000007</v>
      </c>
    </row>
    <row r="23" spans="1:7" x14ac:dyDescent="0.2">
      <c r="A23" s="139" t="s">
        <v>422</v>
      </c>
      <c r="B23" s="62"/>
      <c r="C23" s="62"/>
      <c r="D23" s="62">
        <f t="shared" ref="D23:D29" si="4">B23+C23</f>
        <v>0</v>
      </c>
      <c r="E23" s="62"/>
      <c r="F23" s="62"/>
      <c r="G23" s="62">
        <f t="shared" si="3"/>
        <v>0</v>
      </c>
    </row>
    <row r="24" spans="1:7" x14ac:dyDescent="0.2">
      <c r="A24" s="139" t="s">
        <v>421</v>
      </c>
      <c r="B24" s="62"/>
      <c r="C24" s="62"/>
      <c r="D24" s="62">
        <f t="shared" si="4"/>
        <v>0</v>
      </c>
      <c r="E24" s="62"/>
      <c r="F24" s="62"/>
      <c r="G24" s="62">
        <f t="shared" si="3"/>
        <v>0</v>
      </c>
    </row>
    <row r="25" spans="1:7" x14ac:dyDescent="0.2">
      <c r="A25" s="139" t="s">
        <v>420</v>
      </c>
      <c r="B25" s="62"/>
      <c r="C25" s="62"/>
      <c r="D25" s="62">
        <f t="shared" si="4"/>
        <v>0</v>
      </c>
      <c r="E25" s="62"/>
      <c r="F25" s="62"/>
      <c r="G25" s="62">
        <f t="shared" si="3"/>
        <v>0</v>
      </c>
    </row>
    <row r="26" spans="1:7" x14ac:dyDescent="0.2">
      <c r="A26" s="139" t="s">
        <v>419</v>
      </c>
      <c r="B26" s="62"/>
      <c r="C26" s="62"/>
      <c r="D26" s="62">
        <f t="shared" si="4"/>
        <v>0</v>
      </c>
      <c r="E26" s="62"/>
      <c r="F26" s="62"/>
      <c r="G26" s="62">
        <f t="shared" si="3"/>
        <v>0</v>
      </c>
    </row>
    <row r="27" spans="1:7" x14ac:dyDescent="0.2">
      <c r="A27" s="139" t="s">
        <v>418</v>
      </c>
      <c r="B27" s="62">
        <v>10589875</v>
      </c>
      <c r="C27" s="62">
        <v>569682.82999999996</v>
      </c>
      <c r="D27" s="62">
        <f t="shared" si="4"/>
        <v>11159557.83</v>
      </c>
      <c r="E27" s="62">
        <v>1939089.36</v>
      </c>
      <c r="F27" s="62">
        <v>1928771.76</v>
      </c>
      <c r="G27" s="62">
        <f t="shared" si="3"/>
        <v>9220468.4700000007</v>
      </c>
    </row>
    <row r="28" spans="1:7" x14ac:dyDescent="0.2">
      <c r="A28" s="139" t="s">
        <v>417</v>
      </c>
      <c r="B28" s="62"/>
      <c r="C28" s="62"/>
      <c r="D28" s="62">
        <f t="shared" si="4"/>
        <v>0</v>
      </c>
      <c r="E28" s="62"/>
      <c r="F28" s="62"/>
      <c r="G28" s="62">
        <f t="shared" si="3"/>
        <v>0</v>
      </c>
    </row>
    <row r="29" spans="1:7" x14ac:dyDescent="0.2">
      <c r="A29" s="139" t="s">
        <v>416</v>
      </c>
      <c r="B29" s="62"/>
      <c r="C29" s="62"/>
      <c r="D29" s="62">
        <f t="shared" si="4"/>
        <v>0</v>
      </c>
      <c r="E29" s="62"/>
      <c r="F29" s="62"/>
      <c r="G29" s="62">
        <f t="shared" si="3"/>
        <v>0</v>
      </c>
    </row>
    <row r="30" spans="1:7" x14ac:dyDescent="0.2">
      <c r="A30" s="138"/>
      <c r="B30" s="62"/>
      <c r="C30" s="62"/>
      <c r="D30" s="62"/>
      <c r="E30" s="62"/>
      <c r="F30" s="62"/>
      <c r="G30" s="62"/>
    </row>
    <row r="31" spans="1:7" x14ac:dyDescent="0.2">
      <c r="A31" s="137" t="s">
        <v>415</v>
      </c>
      <c r="B31" s="59">
        <f>SUM(B32:B40)</f>
        <v>0</v>
      </c>
      <c r="C31" s="59">
        <f>SUM(C32:C40)</f>
        <v>0</v>
      </c>
      <c r="D31" s="59">
        <f>SUM(D32:D40)</f>
        <v>0</v>
      </c>
      <c r="E31" s="59">
        <f>SUM(E32:E40)</f>
        <v>0</v>
      </c>
      <c r="F31" s="59">
        <f>SUM(F32:F40)</f>
        <v>0</v>
      </c>
      <c r="G31" s="59">
        <f t="shared" ref="G31:G40" si="5">D31-E31</f>
        <v>0</v>
      </c>
    </row>
    <row r="32" spans="1:7" x14ac:dyDescent="0.2">
      <c r="A32" s="139" t="s">
        <v>414</v>
      </c>
      <c r="B32" s="62"/>
      <c r="C32" s="62"/>
      <c r="D32" s="62">
        <f t="shared" ref="D32:D40" si="6">B32+C32</f>
        <v>0</v>
      </c>
      <c r="E32" s="62"/>
      <c r="F32" s="62"/>
      <c r="G32" s="62">
        <f t="shared" si="5"/>
        <v>0</v>
      </c>
    </row>
    <row r="33" spans="1:7" x14ac:dyDescent="0.2">
      <c r="A33" s="139" t="s">
        <v>413</v>
      </c>
      <c r="B33" s="62"/>
      <c r="C33" s="62"/>
      <c r="D33" s="62">
        <f t="shared" si="6"/>
        <v>0</v>
      </c>
      <c r="E33" s="62"/>
      <c r="F33" s="62"/>
      <c r="G33" s="62">
        <f t="shared" si="5"/>
        <v>0</v>
      </c>
    </row>
    <row r="34" spans="1:7" x14ac:dyDescent="0.2">
      <c r="A34" s="139" t="s">
        <v>412</v>
      </c>
      <c r="B34" s="62"/>
      <c r="C34" s="62"/>
      <c r="D34" s="62">
        <f t="shared" si="6"/>
        <v>0</v>
      </c>
      <c r="E34" s="62"/>
      <c r="F34" s="62"/>
      <c r="G34" s="62">
        <f t="shared" si="5"/>
        <v>0</v>
      </c>
    </row>
    <row r="35" spans="1:7" x14ac:dyDescent="0.2">
      <c r="A35" s="139" t="s">
        <v>411</v>
      </c>
      <c r="B35" s="62"/>
      <c r="C35" s="62"/>
      <c r="D35" s="62">
        <f t="shared" si="6"/>
        <v>0</v>
      </c>
      <c r="E35" s="62"/>
      <c r="F35" s="62"/>
      <c r="G35" s="62">
        <f t="shared" si="5"/>
        <v>0</v>
      </c>
    </row>
    <row r="36" spans="1:7" x14ac:dyDescent="0.2">
      <c r="A36" s="139" t="s">
        <v>410</v>
      </c>
      <c r="B36" s="62"/>
      <c r="C36" s="62"/>
      <c r="D36" s="62">
        <f t="shared" si="6"/>
        <v>0</v>
      </c>
      <c r="E36" s="62"/>
      <c r="F36" s="62"/>
      <c r="G36" s="62">
        <f t="shared" si="5"/>
        <v>0</v>
      </c>
    </row>
    <row r="37" spans="1:7" x14ac:dyDescent="0.2">
      <c r="A37" s="139" t="s">
        <v>409</v>
      </c>
      <c r="B37" s="62"/>
      <c r="C37" s="62"/>
      <c r="D37" s="62">
        <f t="shared" si="6"/>
        <v>0</v>
      </c>
      <c r="E37" s="62"/>
      <c r="F37" s="62"/>
      <c r="G37" s="62">
        <f t="shared" si="5"/>
        <v>0</v>
      </c>
    </row>
    <row r="38" spans="1:7" x14ac:dyDescent="0.2">
      <c r="A38" s="139" t="s">
        <v>408</v>
      </c>
      <c r="B38" s="62"/>
      <c r="C38" s="62"/>
      <c r="D38" s="62">
        <f t="shared" si="6"/>
        <v>0</v>
      </c>
      <c r="E38" s="62"/>
      <c r="F38" s="62"/>
      <c r="G38" s="62">
        <f t="shared" si="5"/>
        <v>0</v>
      </c>
    </row>
    <row r="39" spans="1:7" x14ac:dyDescent="0.2">
      <c r="A39" s="139" t="s">
        <v>407</v>
      </c>
      <c r="B39" s="62"/>
      <c r="C39" s="62"/>
      <c r="D39" s="62">
        <f t="shared" si="6"/>
        <v>0</v>
      </c>
      <c r="E39" s="62"/>
      <c r="F39" s="62"/>
      <c r="G39" s="62">
        <f t="shared" si="5"/>
        <v>0</v>
      </c>
    </row>
    <row r="40" spans="1:7" x14ac:dyDescent="0.2">
      <c r="A40" s="139" t="s">
        <v>406</v>
      </c>
      <c r="B40" s="62"/>
      <c r="C40" s="62"/>
      <c r="D40" s="62">
        <f t="shared" si="6"/>
        <v>0</v>
      </c>
      <c r="E40" s="62"/>
      <c r="F40" s="62"/>
      <c r="G40" s="62">
        <f t="shared" si="5"/>
        <v>0</v>
      </c>
    </row>
    <row r="41" spans="1:7" x14ac:dyDescent="0.2">
      <c r="A41" s="138"/>
      <c r="B41" s="62"/>
      <c r="C41" s="62"/>
      <c r="D41" s="62"/>
      <c r="E41" s="62"/>
      <c r="F41" s="62"/>
      <c r="G41" s="62"/>
    </row>
    <row r="42" spans="1:7" x14ac:dyDescent="0.2">
      <c r="A42" s="137" t="s">
        <v>405</v>
      </c>
      <c r="B42" s="59">
        <f>SUM(B43:B46)</f>
        <v>0</v>
      </c>
      <c r="C42" s="59">
        <f>SUM(C43:C46)</f>
        <v>0</v>
      </c>
      <c r="D42" s="59">
        <f>SUM(D43:D46)</f>
        <v>0</v>
      </c>
      <c r="E42" s="59">
        <f>SUM(E43:E46)</f>
        <v>0</v>
      </c>
      <c r="F42" s="59">
        <f>SUM(F43:F46)</f>
        <v>0</v>
      </c>
      <c r="G42" s="59">
        <f>D42-E42</f>
        <v>0</v>
      </c>
    </row>
    <row r="43" spans="1:7" x14ac:dyDescent="0.2">
      <c r="A43" s="139" t="s">
        <v>404</v>
      </c>
      <c r="B43" s="62"/>
      <c r="C43" s="62"/>
      <c r="D43" s="62">
        <f>B43+C43</f>
        <v>0</v>
      </c>
      <c r="E43" s="62"/>
      <c r="F43" s="62"/>
      <c r="G43" s="62">
        <f>D43-E43</f>
        <v>0</v>
      </c>
    </row>
    <row r="44" spans="1:7" ht="25.5" x14ac:dyDescent="0.2">
      <c r="A44" s="10" t="s">
        <v>403</v>
      </c>
      <c r="B44" s="62"/>
      <c r="C44" s="62"/>
      <c r="D44" s="62">
        <f>B44+C44</f>
        <v>0</v>
      </c>
      <c r="E44" s="62"/>
      <c r="F44" s="62"/>
      <c r="G44" s="62">
        <f>D44-E44</f>
        <v>0</v>
      </c>
    </row>
    <row r="45" spans="1:7" x14ac:dyDescent="0.2">
      <c r="A45" s="139" t="s">
        <v>402</v>
      </c>
      <c r="B45" s="62"/>
      <c r="C45" s="62"/>
      <c r="D45" s="62">
        <f>B45+C45</f>
        <v>0</v>
      </c>
      <c r="E45" s="62"/>
      <c r="F45" s="62"/>
      <c r="G45" s="62">
        <f>D45-E45</f>
        <v>0</v>
      </c>
    </row>
    <row r="46" spans="1:7" x14ac:dyDescent="0.2">
      <c r="A46" s="139" t="s">
        <v>401</v>
      </c>
      <c r="B46" s="62"/>
      <c r="C46" s="62"/>
      <c r="D46" s="62">
        <f>B46+C46</f>
        <v>0</v>
      </c>
      <c r="E46" s="62"/>
      <c r="F46" s="62"/>
      <c r="G46" s="62">
        <f>D46-E46</f>
        <v>0</v>
      </c>
    </row>
    <row r="47" spans="1:7" x14ac:dyDescent="0.2">
      <c r="A47" s="138"/>
      <c r="B47" s="62"/>
      <c r="C47" s="62"/>
      <c r="D47" s="62"/>
      <c r="E47" s="62"/>
      <c r="F47" s="62"/>
      <c r="G47" s="62"/>
    </row>
    <row r="48" spans="1:7" x14ac:dyDescent="0.2">
      <c r="A48" s="137" t="s">
        <v>433</v>
      </c>
      <c r="B48" s="59">
        <f>B49+B59+B68+B79</f>
        <v>253504681</v>
      </c>
      <c r="C48" s="59">
        <f>C49+C59+C68+C79</f>
        <v>-29937858.5</v>
      </c>
      <c r="D48" s="59">
        <f>D49+D59+D68+D79</f>
        <v>223566822.5</v>
      </c>
      <c r="E48" s="59">
        <f>E49+E59+E68+E79</f>
        <v>14615436</v>
      </c>
      <c r="F48" s="59">
        <f>F49+F59+F68+F79</f>
        <v>14615436</v>
      </c>
      <c r="G48" s="59">
        <f t="shared" ref="G48:G57" si="7">D48-E48</f>
        <v>208951386.5</v>
      </c>
    </row>
    <row r="49" spans="1:7" x14ac:dyDescent="0.2">
      <c r="A49" s="137" t="s">
        <v>432</v>
      </c>
      <c r="B49" s="59">
        <f>SUM(B50:B57)</f>
        <v>0</v>
      </c>
      <c r="C49" s="59">
        <f>SUM(C50:C57)</f>
        <v>0</v>
      </c>
      <c r="D49" s="59">
        <f>SUM(D50:D57)</f>
        <v>0</v>
      </c>
      <c r="E49" s="59">
        <f>SUM(E50:E57)</f>
        <v>0</v>
      </c>
      <c r="F49" s="59">
        <f>SUM(F50:F57)</f>
        <v>0</v>
      </c>
      <c r="G49" s="59">
        <f t="shared" si="7"/>
        <v>0</v>
      </c>
    </row>
    <row r="50" spans="1:7" x14ac:dyDescent="0.2">
      <c r="A50" s="139" t="s">
        <v>431</v>
      </c>
      <c r="B50" s="62"/>
      <c r="C50" s="62"/>
      <c r="D50" s="62">
        <f t="shared" ref="D50:D57" si="8">B50+C50</f>
        <v>0</v>
      </c>
      <c r="E50" s="62"/>
      <c r="F50" s="62"/>
      <c r="G50" s="62">
        <f t="shared" si="7"/>
        <v>0</v>
      </c>
    </row>
    <row r="51" spans="1:7" x14ac:dyDescent="0.2">
      <c r="A51" s="139" t="s">
        <v>430</v>
      </c>
      <c r="B51" s="62"/>
      <c r="C51" s="62"/>
      <c r="D51" s="62">
        <f t="shared" si="8"/>
        <v>0</v>
      </c>
      <c r="E51" s="62"/>
      <c r="F51" s="62"/>
      <c r="G51" s="62">
        <f t="shared" si="7"/>
        <v>0</v>
      </c>
    </row>
    <row r="52" spans="1:7" x14ac:dyDescent="0.2">
      <c r="A52" s="139" t="s">
        <v>429</v>
      </c>
      <c r="B52" s="62"/>
      <c r="C52" s="62"/>
      <c r="D52" s="62">
        <f t="shared" si="8"/>
        <v>0</v>
      </c>
      <c r="E52" s="62"/>
      <c r="F52" s="62"/>
      <c r="G52" s="62">
        <f t="shared" si="7"/>
        <v>0</v>
      </c>
    </row>
    <row r="53" spans="1:7" x14ac:dyDescent="0.2">
      <c r="A53" s="139" t="s">
        <v>428</v>
      </c>
      <c r="B53" s="62"/>
      <c r="C53" s="62"/>
      <c r="D53" s="62">
        <f t="shared" si="8"/>
        <v>0</v>
      </c>
      <c r="E53" s="62"/>
      <c r="F53" s="62"/>
      <c r="G53" s="62">
        <f t="shared" si="7"/>
        <v>0</v>
      </c>
    </row>
    <row r="54" spans="1:7" x14ac:dyDescent="0.2">
      <c r="A54" s="139" t="s">
        <v>427</v>
      </c>
      <c r="B54" s="62"/>
      <c r="C54" s="62"/>
      <c r="D54" s="62">
        <f t="shared" si="8"/>
        <v>0</v>
      </c>
      <c r="E54" s="62"/>
      <c r="F54" s="62"/>
      <c r="G54" s="62">
        <f t="shared" si="7"/>
        <v>0</v>
      </c>
    </row>
    <row r="55" spans="1:7" x14ac:dyDescent="0.2">
      <c r="A55" s="139" t="s">
        <v>426</v>
      </c>
      <c r="B55" s="62"/>
      <c r="C55" s="62"/>
      <c r="D55" s="62">
        <f t="shared" si="8"/>
        <v>0</v>
      </c>
      <c r="E55" s="62"/>
      <c r="F55" s="62"/>
      <c r="G55" s="62">
        <f t="shared" si="7"/>
        <v>0</v>
      </c>
    </row>
    <row r="56" spans="1:7" x14ac:dyDescent="0.2">
      <c r="A56" s="139" t="s">
        <v>425</v>
      </c>
      <c r="B56" s="62"/>
      <c r="C56" s="62"/>
      <c r="D56" s="62">
        <f t="shared" si="8"/>
        <v>0</v>
      </c>
      <c r="E56" s="62"/>
      <c r="F56" s="62"/>
      <c r="G56" s="62">
        <f t="shared" si="7"/>
        <v>0</v>
      </c>
    </row>
    <row r="57" spans="1:7" x14ac:dyDescent="0.2">
      <c r="A57" s="139" t="s">
        <v>424</v>
      </c>
      <c r="B57" s="62"/>
      <c r="C57" s="62"/>
      <c r="D57" s="62">
        <f t="shared" si="8"/>
        <v>0</v>
      </c>
      <c r="E57" s="62"/>
      <c r="F57" s="62"/>
      <c r="G57" s="62">
        <f t="shared" si="7"/>
        <v>0</v>
      </c>
    </row>
    <row r="58" spans="1:7" x14ac:dyDescent="0.2">
      <c r="A58" s="138"/>
      <c r="B58" s="62"/>
      <c r="C58" s="62"/>
      <c r="D58" s="62"/>
      <c r="E58" s="62"/>
      <c r="F58" s="62"/>
      <c r="G58" s="62"/>
    </row>
    <row r="59" spans="1:7" x14ac:dyDescent="0.2">
      <c r="A59" s="137" t="s">
        <v>423</v>
      </c>
      <c r="B59" s="59">
        <f>SUM(B60:B66)</f>
        <v>253504681</v>
      </c>
      <c r="C59" s="59">
        <f>SUM(C60:C66)</f>
        <v>-29937858.5</v>
      </c>
      <c r="D59" s="59">
        <f>SUM(D60:D66)</f>
        <v>223566822.5</v>
      </c>
      <c r="E59" s="59">
        <f>SUM(E60:E66)</f>
        <v>14615436</v>
      </c>
      <c r="F59" s="59">
        <f>SUM(F60:F66)</f>
        <v>14615436</v>
      </c>
      <c r="G59" s="59">
        <f t="shared" ref="G59:G66" si="9">D59-E59</f>
        <v>208951386.5</v>
      </c>
    </row>
    <row r="60" spans="1:7" x14ac:dyDescent="0.2">
      <c r="A60" s="139" t="s">
        <v>422</v>
      </c>
      <c r="B60" s="62"/>
      <c r="C60" s="62"/>
      <c r="D60" s="62">
        <f t="shared" ref="D60:D66" si="10">B60+C60</f>
        <v>0</v>
      </c>
      <c r="E60" s="62"/>
      <c r="F60" s="62"/>
      <c r="G60" s="62">
        <f t="shared" si="9"/>
        <v>0</v>
      </c>
    </row>
    <row r="61" spans="1:7" x14ac:dyDescent="0.2">
      <c r="A61" s="139" t="s">
        <v>421</v>
      </c>
      <c r="B61" s="62"/>
      <c r="C61" s="62"/>
      <c r="D61" s="62">
        <f t="shared" si="10"/>
        <v>0</v>
      </c>
      <c r="E61" s="62"/>
      <c r="F61" s="62"/>
      <c r="G61" s="62">
        <f t="shared" si="9"/>
        <v>0</v>
      </c>
    </row>
    <row r="62" spans="1:7" x14ac:dyDescent="0.2">
      <c r="A62" s="139" t="s">
        <v>420</v>
      </c>
      <c r="B62" s="62"/>
      <c r="C62" s="62"/>
      <c r="D62" s="62">
        <f t="shared" si="10"/>
        <v>0</v>
      </c>
      <c r="E62" s="62"/>
      <c r="F62" s="62"/>
      <c r="G62" s="62">
        <f t="shared" si="9"/>
        <v>0</v>
      </c>
    </row>
    <row r="63" spans="1:7" x14ac:dyDescent="0.2">
      <c r="A63" s="139" t="s">
        <v>419</v>
      </c>
      <c r="B63" s="62"/>
      <c r="C63" s="62"/>
      <c r="D63" s="62">
        <f t="shared" si="10"/>
        <v>0</v>
      </c>
      <c r="E63" s="62"/>
      <c r="F63" s="62"/>
      <c r="G63" s="62">
        <f t="shared" si="9"/>
        <v>0</v>
      </c>
    </row>
    <row r="64" spans="1:7" x14ac:dyDescent="0.2">
      <c r="A64" s="139" t="s">
        <v>418</v>
      </c>
      <c r="B64" s="62">
        <v>253504681</v>
      </c>
      <c r="C64" s="62">
        <v>-29937858.5</v>
      </c>
      <c r="D64" s="62">
        <f t="shared" si="10"/>
        <v>223566822.5</v>
      </c>
      <c r="E64" s="62">
        <v>14615436</v>
      </c>
      <c r="F64" s="62">
        <v>14615436</v>
      </c>
      <c r="G64" s="62">
        <f t="shared" si="9"/>
        <v>208951386.5</v>
      </c>
    </row>
    <row r="65" spans="1:7" x14ac:dyDescent="0.2">
      <c r="A65" s="139" t="s">
        <v>417</v>
      </c>
      <c r="B65" s="62"/>
      <c r="C65" s="62"/>
      <c r="D65" s="62">
        <f t="shared" si="10"/>
        <v>0</v>
      </c>
      <c r="E65" s="62"/>
      <c r="F65" s="62"/>
      <c r="G65" s="62">
        <f t="shared" si="9"/>
        <v>0</v>
      </c>
    </row>
    <row r="66" spans="1:7" x14ac:dyDescent="0.2">
      <c r="A66" s="139" t="s">
        <v>416</v>
      </c>
      <c r="B66" s="62"/>
      <c r="C66" s="62"/>
      <c r="D66" s="62">
        <f t="shared" si="10"/>
        <v>0</v>
      </c>
      <c r="E66" s="62"/>
      <c r="F66" s="62"/>
      <c r="G66" s="62">
        <f t="shared" si="9"/>
        <v>0</v>
      </c>
    </row>
    <row r="67" spans="1:7" x14ac:dyDescent="0.2">
      <c r="A67" s="138"/>
      <c r="B67" s="62"/>
      <c r="C67" s="62"/>
      <c r="D67" s="62"/>
      <c r="E67" s="62"/>
      <c r="F67" s="62"/>
      <c r="G67" s="62"/>
    </row>
    <row r="68" spans="1:7" x14ac:dyDescent="0.2">
      <c r="A68" s="137" t="s">
        <v>415</v>
      </c>
      <c r="B68" s="59">
        <f>SUM(B69:B77)</f>
        <v>0</v>
      </c>
      <c r="C68" s="59">
        <f>SUM(C69:C77)</f>
        <v>0</v>
      </c>
      <c r="D68" s="59">
        <f>SUM(D69:D77)</f>
        <v>0</v>
      </c>
      <c r="E68" s="59">
        <f>SUM(E69:E77)</f>
        <v>0</v>
      </c>
      <c r="F68" s="59">
        <f>SUM(F69:F77)</f>
        <v>0</v>
      </c>
      <c r="G68" s="59">
        <f t="shared" ref="G68:G77" si="11">D68-E68</f>
        <v>0</v>
      </c>
    </row>
    <row r="69" spans="1:7" x14ac:dyDescent="0.2">
      <c r="A69" s="139" t="s">
        <v>414</v>
      </c>
      <c r="B69" s="62"/>
      <c r="C69" s="62"/>
      <c r="D69" s="62">
        <f t="shared" ref="D69:D77" si="12">B69+C69</f>
        <v>0</v>
      </c>
      <c r="E69" s="62"/>
      <c r="F69" s="62"/>
      <c r="G69" s="62">
        <f t="shared" si="11"/>
        <v>0</v>
      </c>
    </row>
    <row r="70" spans="1:7" x14ac:dyDescent="0.2">
      <c r="A70" s="139" t="s">
        <v>413</v>
      </c>
      <c r="B70" s="62"/>
      <c r="C70" s="62"/>
      <c r="D70" s="62">
        <f t="shared" si="12"/>
        <v>0</v>
      </c>
      <c r="E70" s="62"/>
      <c r="F70" s="62"/>
      <c r="G70" s="62">
        <f t="shared" si="11"/>
        <v>0</v>
      </c>
    </row>
    <row r="71" spans="1:7" x14ac:dyDescent="0.2">
      <c r="A71" s="139" t="s">
        <v>412</v>
      </c>
      <c r="B71" s="62"/>
      <c r="C71" s="62"/>
      <c r="D71" s="62">
        <f t="shared" si="12"/>
        <v>0</v>
      </c>
      <c r="E71" s="62"/>
      <c r="F71" s="62"/>
      <c r="G71" s="62">
        <f t="shared" si="11"/>
        <v>0</v>
      </c>
    </row>
    <row r="72" spans="1:7" x14ac:dyDescent="0.2">
      <c r="A72" s="139" t="s">
        <v>411</v>
      </c>
      <c r="B72" s="62"/>
      <c r="C72" s="62"/>
      <c r="D72" s="62">
        <f t="shared" si="12"/>
        <v>0</v>
      </c>
      <c r="E72" s="62"/>
      <c r="F72" s="62"/>
      <c r="G72" s="62">
        <f t="shared" si="11"/>
        <v>0</v>
      </c>
    </row>
    <row r="73" spans="1:7" x14ac:dyDescent="0.2">
      <c r="A73" s="139" t="s">
        <v>410</v>
      </c>
      <c r="B73" s="62"/>
      <c r="C73" s="62"/>
      <c r="D73" s="62">
        <f t="shared" si="12"/>
        <v>0</v>
      </c>
      <c r="E73" s="62"/>
      <c r="F73" s="62"/>
      <c r="G73" s="62">
        <f t="shared" si="11"/>
        <v>0</v>
      </c>
    </row>
    <row r="74" spans="1:7" x14ac:dyDescent="0.2">
      <c r="A74" s="139" t="s">
        <v>409</v>
      </c>
      <c r="B74" s="62"/>
      <c r="C74" s="62"/>
      <c r="D74" s="62">
        <f t="shared" si="12"/>
        <v>0</v>
      </c>
      <c r="E74" s="62"/>
      <c r="F74" s="62"/>
      <c r="G74" s="62">
        <f t="shared" si="11"/>
        <v>0</v>
      </c>
    </row>
    <row r="75" spans="1:7" x14ac:dyDescent="0.2">
      <c r="A75" s="139" t="s">
        <v>408</v>
      </c>
      <c r="B75" s="62"/>
      <c r="C75" s="62"/>
      <c r="D75" s="62">
        <f t="shared" si="12"/>
        <v>0</v>
      </c>
      <c r="E75" s="62"/>
      <c r="F75" s="62"/>
      <c r="G75" s="62">
        <f t="shared" si="11"/>
        <v>0</v>
      </c>
    </row>
    <row r="76" spans="1:7" x14ac:dyDescent="0.2">
      <c r="A76" s="139" t="s">
        <v>407</v>
      </c>
      <c r="B76" s="62"/>
      <c r="C76" s="62"/>
      <c r="D76" s="62">
        <f t="shared" si="12"/>
        <v>0</v>
      </c>
      <c r="E76" s="62"/>
      <c r="F76" s="62"/>
      <c r="G76" s="62">
        <f t="shared" si="11"/>
        <v>0</v>
      </c>
    </row>
    <row r="77" spans="1:7" x14ac:dyDescent="0.2">
      <c r="A77" s="141" t="s">
        <v>406</v>
      </c>
      <c r="B77" s="140"/>
      <c r="C77" s="140"/>
      <c r="D77" s="140">
        <f t="shared" si="12"/>
        <v>0</v>
      </c>
      <c r="E77" s="140"/>
      <c r="F77" s="140"/>
      <c r="G77" s="140">
        <f t="shared" si="11"/>
        <v>0</v>
      </c>
    </row>
    <row r="78" spans="1:7" x14ac:dyDescent="0.2">
      <c r="A78" s="138"/>
      <c r="B78" s="62"/>
      <c r="C78" s="62"/>
      <c r="D78" s="62"/>
      <c r="E78" s="62"/>
      <c r="F78" s="62"/>
      <c r="G78" s="62"/>
    </row>
    <row r="79" spans="1:7" x14ac:dyDescent="0.2">
      <c r="A79" s="137" t="s">
        <v>405</v>
      </c>
      <c r="B79" s="59">
        <f>SUM(B80:B83)</f>
        <v>0</v>
      </c>
      <c r="C79" s="59">
        <f>SUM(C80:C83)</f>
        <v>0</v>
      </c>
      <c r="D79" s="59">
        <f>SUM(D80:D83)</f>
        <v>0</v>
      </c>
      <c r="E79" s="59">
        <f>SUM(E80:E83)</f>
        <v>0</v>
      </c>
      <c r="F79" s="59">
        <f>SUM(F80:F83)</f>
        <v>0</v>
      </c>
      <c r="G79" s="59">
        <f>D79-E79</f>
        <v>0</v>
      </c>
    </row>
    <row r="80" spans="1:7" x14ac:dyDescent="0.2">
      <c r="A80" s="139" t="s">
        <v>404</v>
      </c>
      <c r="B80" s="62"/>
      <c r="C80" s="62"/>
      <c r="D80" s="62">
        <f>B80+C80</f>
        <v>0</v>
      </c>
      <c r="E80" s="62"/>
      <c r="F80" s="62"/>
      <c r="G80" s="62">
        <f>D80-E80</f>
        <v>0</v>
      </c>
    </row>
    <row r="81" spans="1:7" ht="25.5" x14ac:dyDescent="0.2">
      <c r="A81" s="10" t="s">
        <v>403</v>
      </c>
      <c r="B81" s="62"/>
      <c r="C81" s="62"/>
      <c r="D81" s="62">
        <f>B81+C81</f>
        <v>0</v>
      </c>
      <c r="E81" s="62"/>
      <c r="F81" s="62"/>
      <c r="G81" s="62">
        <f>D81-E81</f>
        <v>0</v>
      </c>
    </row>
    <row r="82" spans="1:7" x14ac:dyDescent="0.2">
      <c r="A82" s="139" t="s">
        <v>402</v>
      </c>
      <c r="B82" s="62"/>
      <c r="C82" s="62"/>
      <c r="D82" s="62">
        <f>B82+C82</f>
        <v>0</v>
      </c>
      <c r="E82" s="62"/>
      <c r="F82" s="62"/>
      <c r="G82" s="62">
        <f>D82-E82</f>
        <v>0</v>
      </c>
    </row>
    <row r="83" spans="1:7" x14ac:dyDescent="0.2">
      <c r="A83" s="139" t="s">
        <v>401</v>
      </c>
      <c r="B83" s="62"/>
      <c r="C83" s="62"/>
      <c r="D83" s="62">
        <f>B83+C83</f>
        <v>0</v>
      </c>
      <c r="E83" s="62"/>
      <c r="F83" s="62"/>
      <c r="G83" s="62">
        <f>D83-E83</f>
        <v>0</v>
      </c>
    </row>
    <row r="84" spans="1:7" x14ac:dyDescent="0.2">
      <c r="A84" s="138"/>
      <c r="B84" s="62"/>
      <c r="C84" s="62"/>
      <c r="D84" s="62"/>
      <c r="E84" s="62"/>
      <c r="F84" s="62"/>
      <c r="G84" s="62"/>
    </row>
    <row r="85" spans="1:7" x14ac:dyDescent="0.2">
      <c r="A85" s="137" t="s">
        <v>313</v>
      </c>
      <c r="B85" s="59">
        <f t="shared" ref="B85:G85" si="13">B11+B48</f>
        <v>264094556</v>
      </c>
      <c r="C85" s="59">
        <f t="shared" si="13"/>
        <v>-29368175.670000002</v>
      </c>
      <c r="D85" s="59">
        <f t="shared" si="13"/>
        <v>234726380.33000001</v>
      </c>
      <c r="E85" s="59">
        <f t="shared" si="13"/>
        <v>16554525.359999999</v>
      </c>
      <c r="F85" s="59">
        <f t="shared" si="13"/>
        <v>16544207.76</v>
      </c>
      <c r="G85" s="59">
        <f t="shared" si="13"/>
        <v>218171854.97</v>
      </c>
    </row>
    <row r="86" spans="1:7" ht="13.5" thickBot="1" x14ac:dyDescent="0.25">
      <c r="A86" s="136"/>
      <c r="B86" s="135"/>
      <c r="C86" s="135"/>
      <c r="D86" s="135"/>
      <c r="E86" s="135"/>
      <c r="F86" s="135"/>
      <c r="G86" s="135"/>
    </row>
  </sheetData>
  <mergeCells count="8">
    <mergeCell ref="A7:A9"/>
    <mergeCell ref="G7:G9"/>
    <mergeCell ref="A2:G2"/>
    <mergeCell ref="A3:G3"/>
    <mergeCell ref="A4:G4"/>
    <mergeCell ref="A5:G5"/>
    <mergeCell ref="A6:G6"/>
    <mergeCell ref="B7:F8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1:H33"/>
  <sheetViews>
    <sheetView topLeftCell="B1" workbookViewId="0">
      <pane ySplit="8" topLeftCell="A9" activePane="bottomLeft" state="frozen"/>
      <selection pane="bottomLeft" activeCell="B22" sqref="B22"/>
    </sheetView>
  </sheetViews>
  <sheetFormatPr baseColWidth="10" defaultColWidth="11" defaultRowHeight="12.75" x14ac:dyDescent="0.2"/>
  <cols>
    <col min="1" max="1" width="11" style="1" hidden="1" customWidth="1"/>
    <col min="2" max="2" width="42.85546875" style="1" customWidth="1"/>
    <col min="3" max="3" width="15.7109375" style="1" customWidth="1"/>
    <col min="4" max="4" width="15" style="1" customWidth="1"/>
    <col min="5" max="5" width="13.28515625" style="1" customWidth="1"/>
    <col min="6" max="6" width="13.7109375" style="1" customWidth="1"/>
    <col min="7" max="7" width="13.28515625" style="1" customWidth="1"/>
    <col min="8" max="8" width="14.28515625" style="1" customWidth="1"/>
    <col min="9" max="16384" width="11" style="1"/>
  </cols>
  <sheetData>
    <row r="1" spans="2:8" ht="13.5" thickBot="1" x14ac:dyDescent="0.25"/>
    <row r="2" spans="2:8" x14ac:dyDescent="0.2">
      <c r="B2" s="292" t="s">
        <v>120</v>
      </c>
      <c r="C2" s="293"/>
      <c r="D2" s="293"/>
      <c r="E2" s="293"/>
      <c r="F2" s="293"/>
      <c r="G2" s="293"/>
      <c r="H2" s="335"/>
    </row>
    <row r="3" spans="2:8" x14ac:dyDescent="0.2">
      <c r="B3" s="317" t="s">
        <v>394</v>
      </c>
      <c r="C3" s="318"/>
      <c r="D3" s="318"/>
      <c r="E3" s="318"/>
      <c r="F3" s="318"/>
      <c r="G3" s="318"/>
      <c r="H3" s="336"/>
    </row>
    <row r="4" spans="2:8" x14ac:dyDescent="0.2">
      <c r="B4" s="317" t="s">
        <v>450</v>
      </c>
      <c r="C4" s="318"/>
      <c r="D4" s="318"/>
      <c r="E4" s="318"/>
      <c r="F4" s="318"/>
      <c r="G4" s="318"/>
      <c r="H4" s="336"/>
    </row>
    <row r="5" spans="2:8" x14ac:dyDescent="0.2">
      <c r="B5" s="317" t="s">
        <v>173</v>
      </c>
      <c r="C5" s="318"/>
      <c r="D5" s="318"/>
      <c r="E5" s="318"/>
      <c r="F5" s="318"/>
      <c r="G5" s="318"/>
      <c r="H5" s="336"/>
    </row>
    <row r="6" spans="2:8" ht="13.5" thickBot="1" x14ac:dyDescent="0.25">
      <c r="B6" s="320" t="s">
        <v>1</v>
      </c>
      <c r="C6" s="321"/>
      <c r="D6" s="321"/>
      <c r="E6" s="321"/>
      <c r="F6" s="321"/>
      <c r="G6" s="321"/>
      <c r="H6" s="337"/>
    </row>
    <row r="7" spans="2:8" ht="13.5" thickBot="1" x14ac:dyDescent="0.25">
      <c r="B7" s="327" t="s">
        <v>2</v>
      </c>
      <c r="C7" s="338" t="s">
        <v>392</v>
      </c>
      <c r="D7" s="339"/>
      <c r="E7" s="339"/>
      <c r="F7" s="339"/>
      <c r="G7" s="340"/>
      <c r="H7" s="325" t="s">
        <v>391</v>
      </c>
    </row>
    <row r="8" spans="2:8" ht="26.25" thickBot="1" x14ac:dyDescent="0.25">
      <c r="B8" s="328"/>
      <c r="C8" s="23" t="s">
        <v>242</v>
      </c>
      <c r="D8" s="23" t="s">
        <v>390</v>
      </c>
      <c r="E8" s="23" t="s">
        <v>389</v>
      </c>
      <c r="F8" s="23" t="s">
        <v>449</v>
      </c>
      <c r="G8" s="23" t="s">
        <v>210</v>
      </c>
      <c r="H8" s="326"/>
    </row>
    <row r="9" spans="2:8" x14ac:dyDescent="0.2">
      <c r="B9" s="148" t="s">
        <v>448</v>
      </c>
      <c r="C9" s="132">
        <f>C10+C11+C12+C15+C16+C19</f>
        <v>8949862</v>
      </c>
      <c r="D9" s="132">
        <f>D10+D11+D12+D15+D16+D19</f>
        <v>0</v>
      </c>
      <c r="E9" s="132">
        <f>E10+E11+E12+E15+E16+E19</f>
        <v>8949862</v>
      </c>
      <c r="F9" s="132">
        <f>F10+F11+F12+F15+F16+F19</f>
        <v>1792961.85</v>
      </c>
      <c r="G9" s="132">
        <f>G10+G11+G12+G15+G16+G19</f>
        <v>1792961.85</v>
      </c>
      <c r="H9" s="7">
        <f t="shared" ref="H9:H19" si="0">E9-F9</f>
        <v>7156900.1500000004</v>
      </c>
    </row>
    <row r="10" spans="2:8" ht="20.25" customHeight="1" x14ac:dyDescent="0.2">
      <c r="B10" s="149" t="s">
        <v>446</v>
      </c>
      <c r="C10" s="132">
        <v>8949862</v>
      </c>
      <c r="D10" s="7">
        <v>0</v>
      </c>
      <c r="E10" s="9">
        <f>C10+D10</f>
        <v>8949862</v>
      </c>
      <c r="F10" s="7">
        <v>1792961.85</v>
      </c>
      <c r="G10" s="7">
        <v>1792961.85</v>
      </c>
      <c r="H10" s="9">
        <f t="shared" si="0"/>
        <v>7156900.1500000004</v>
      </c>
    </row>
    <row r="11" spans="2:8" x14ac:dyDescent="0.2">
      <c r="B11" s="149" t="s">
        <v>445</v>
      </c>
      <c r="C11" s="132"/>
      <c r="D11" s="7"/>
      <c r="E11" s="9">
        <f>C11+D11</f>
        <v>0</v>
      </c>
      <c r="F11" s="7"/>
      <c r="G11" s="7"/>
      <c r="H11" s="9">
        <f t="shared" si="0"/>
        <v>0</v>
      </c>
    </row>
    <row r="12" spans="2:8" x14ac:dyDescent="0.2">
      <c r="B12" s="149" t="s">
        <v>444</v>
      </c>
      <c r="C12" s="131">
        <f>SUM(C13:C14)</f>
        <v>0</v>
      </c>
      <c r="D12" s="131">
        <f>SUM(D13:D14)</f>
        <v>0</v>
      </c>
      <c r="E12" s="131">
        <f>SUM(E13:E14)</f>
        <v>0</v>
      </c>
      <c r="F12" s="131">
        <f>SUM(F13:F14)</f>
        <v>0</v>
      </c>
      <c r="G12" s="131">
        <f>SUM(G13:G14)</f>
        <v>0</v>
      </c>
      <c r="H12" s="9">
        <f t="shared" si="0"/>
        <v>0</v>
      </c>
    </row>
    <row r="13" spans="2:8" x14ac:dyDescent="0.2">
      <c r="B13" s="150" t="s">
        <v>443</v>
      </c>
      <c r="C13" s="132"/>
      <c r="D13" s="7"/>
      <c r="E13" s="9">
        <f>C13+D13</f>
        <v>0</v>
      </c>
      <c r="F13" s="7"/>
      <c r="G13" s="7"/>
      <c r="H13" s="9">
        <f t="shared" si="0"/>
        <v>0</v>
      </c>
    </row>
    <row r="14" spans="2:8" x14ac:dyDescent="0.2">
      <c r="B14" s="150" t="s">
        <v>442</v>
      </c>
      <c r="C14" s="132"/>
      <c r="D14" s="7"/>
      <c r="E14" s="9">
        <f>C14+D14</f>
        <v>0</v>
      </c>
      <c r="F14" s="7"/>
      <c r="G14" s="7"/>
      <c r="H14" s="9">
        <f t="shared" si="0"/>
        <v>0</v>
      </c>
    </row>
    <row r="15" spans="2:8" x14ac:dyDescent="0.2">
      <c r="B15" s="149" t="s">
        <v>441</v>
      </c>
      <c r="C15" s="132"/>
      <c r="D15" s="7"/>
      <c r="E15" s="9">
        <f>C15+D15</f>
        <v>0</v>
      </c>
      <c r="F15" s="7"/>
      <c r="G15" s="7"/>
      <c r="H15" s="9">
        <f t="shared" si="0"/>
        <v>0</v>
      </c>
    </row>
    <row r="16" spans="2:8" ht="25.5" x14ac:dyDescent="0.2">
      <c r="B16" s="149" t="s">
        <v>440</v>
      </c>
      <c r="C16" s="131">
        <f>C17+C18</f>
        <v>0</v>
      </c>
      <c r="D16" s="131">
        <f>D17+D18</f>
        <v>0</v>
      </c>
      <c r="E16" s="131">
        <f>E17+E18</f>
        <v>0</v>
      </c>
      <c r="F16" s="131">
        <f>F17+F18</f>
        <v>0</v>
      </c>
      <c r="G16" s="131">
        <f>G17+G18</f>
        <v>0</v>
      </c>
      <c r="H16" s="9">
        <f t="shared" si="0"/>
        <v>0</v>
      </c>
    </row>
    <row r="17" spans="2:8" x14ac:dyDescent="0.2">
      <c r="B17" s="150" t="s">
        <v>439</v>
      </c>
      <c r="C17" s="132"/>
      <c r="D17" s="7"/>
      <c r="E17" s="9">
        <f>C17+D17</f>
        <v>0</v>
      </c>
      <c r="F17" s="7"/>
      <c r="G17" s="7"/>
      <c r="H17" s="9">
        <f t="shared" si="0"/>
        <v>0</v>
      </c>
    </row>
    <row r="18" spans="2:8" x14ac:dyDescent="0.2">
      <c r="B18" s="150" t="s">
        <v>438</v>
      </c>
      <c r="C18" s="132"/>
      <c r="D18" s="7"/>
      <c r="E18" s="9">
        <f>C18+D18</f>
        <v>0</v>
      </c>
      <c r="F18" s="7"/>
      <c r="G18" s="7"/>
      <c r="H18" s="9">
        <f t="shared" si="0"/>
        <v>0</v>
      </c>
    </row>
    <row r="19" spans="2:8" x14ac:dyDescent="0.2">
      <c r="B19" s="149" t="s">
        <v>437</v>
      </c>
      <c r="C19" s="132"/>
      <c r="D19" s="7"/>
      <c r="E19" s="9">
        <f>C19+D19</f>
        <v>0</v>
      </c>
      <c r="F19" s="7"/>
      <c r="G19" s="7"/>
      <c r="H19" s="9">
        <f t="shared" si="0"/>
        <v>0</v>
      </c>
    </row>
    <row r="20" spans="2:8" x14ac:dyDescent="0.2">
      <c r="B20" s="149"/>
      <c r="C20" s="132"/>
      <c r="D20" s="7"/>
      <c r="E20" s="7"/>
      <c r="F20" s="7"/>
      <c r="G20" s="7"/>
      <c r="H20" s="9"/>
    </row>
    <row r="21" spans="2:8" x14ac:dyDescent="0.2">
      <c r="B21" s="148" t="s">
        <v>447</v>
      </c>
      <c r="C21" s="132">
        <f>C22+C23+C24+C27+C28+C31</f>
        <v>0</v>
      </c>
      <c r="D21" s="132">
        <f>D22+D23+D24+D27+D28+D31</f>
        <v>0</v>
      </c>
      <c r="E21" s="132">
        <f>E22+E23+E24+E27+E28+E31</f>
        <v>0</v>
      </c>
      <c r="F21" s="132">
        <f>F22+F23+F24+F27+F28+F31</f>
        <v>0</v>
      </c>
      <c r="G21" s="132">
        <f>G22+G23+G24+G27+G28+G31</f>
        <v>0</v>
      </c>
      <c r="H21" s="7">
        <f t="shared" ref="H21:H31" si="1">E21-F21</f>
        <v>0</v>
      </c>
    </row>
    <row r="22" spans="2:8" ht="18.75" customHeight="1" x14ac:dyDescent="0.2">
      <c r="B22" s="149" t="s">
        <v>446</v>
      </c>
      <c r="C22" s="132"/>
      <c r="D22" s="7"/>
      <c r="E22" s="9">
        <f>C22+D22</f>
        <v>0</v>
      </c>
      <c r="F22" s="7"/>
      <c r="G22" s="7"/>
      <c r="H22" s="9">
        <f t="shared" si="1"/>
        <v>0</v>
      </c>
    </row>
    <row r="23" spans="2:8" x14ac:dyDescent="0.2">
      <c r="B23" s="149" t="s">
        <v>445</v>
      </c>
      <c r="C23" s="132"/>
      <c r="D23" s="7"/>
      <c r="E23" s="9">
        <f>C23+D23</f>
        <v>0</v>
      </c>
      <c r="F23" s="7"/>
      <c r="G23" s="7"/>
      <c r="H23" s="9">
        <f t="shared" si="1"/>
        <v>0</v>
      </c>
    </row>
    <row r="24" spans="2:8" x14ac:dyDescent="0.2">
      <c r="B24" s="149" t="s">
        <v>444</v>
      </c>
      <c r="C24" s="131">
        <f>SUM(C25:C26)</f>
        <v>0</v>
      </c>
      <c r="D24" s="131">
        <f>SUM(D25:D26)</f>
        <v>0</v>
      </c>
      <c r="E24" s="131">
        <f>SUM(E25:E26)</f>
        <v>0</v>
      </c>
      <c r="F24" s="131">
        <f>SUM(F25:F26)</f>
        <v>0</v>
      </c>
      <c r="G24" s="131">
        <f>SUM(G25:G26)</f>
        <v>0</v>
      </c>
      <c r="H24" s="9">
        <f t="shared" si="1"/>
        <v>0</v>
      </c>
    </row>
    <row r="25" spans="2:8" x14ac:dyDescent="0.2">
      <c r="B25" s="150" t="s">
        <v>443</v>
      </c>
      <c r="C25" s="132"/>
      <c r="D25" s="7"/>
      <c r="E25" s="9">
        <f>C25+D25</f>
        <v>0</v>
      </c>
      <c r="F25" s="7"/>
      <c r="G25" s="7"/>
      <c r="H25" s="9">
        <f t="shared" si="1"/>
        <v>0</v>
      </c>
    </row>
    <row r="26" spans="2:8" x14ac:dyDescent="0.2">
      <c r="B26" s="150" t="s">
        <v>442</v>
      </c>
      <c r="C26" s="132"/>
      <c r="D26" s="7"/>
      <c r="E26" s="9">
        <f>C26+D26</f>
        <v>0</v>
      </c>
      <c r="F26" s="7"/>
      <c r="G26" s="7"/>
      <c r="H26" s="9">
        <f t="shared" si="1"/>
        <v>0</v>
      </c>
    </row>
    <row r="27" spans="2:8" x14ac:dyDescent="0.2">
      <c r="B27" s="149" t="s">
        <v>441</v>
      </c>
      <c r="C27" s="132"/>
      <c r="D27" s="7"/>
      <c r="E27" s="9">
        <f>C27+D27</f>
        <v>0</v>
      </c>
      <c r="F27" s="7"/>
      <c r="G27" s="7"/>
      <c r="H27" s="9">
        <f t="shared" si="1"/>
        <v>0</v>
      </c>
    </row>
    <row r="28" spans="2:8" ht="25.5" x14ac:dyDescent="0.2">
      <c r="B28" s="149" t="s">
        <v>440</v>
      </c>
      <c r="C28" s="131">
        <f>C29+C30</f>
        <v>0</v>
      </c>
      <c r="D28" s="131">
        <f>D29+D30</f>
        <v>0</v>
      </c>
      <c r="E28" s="131">
        <f>E29+E30</f>
        <v>0</v>
      </c>
      <c r="F28" s="131">
        <f>F29+F30</f>
        <v>0</v>
      </c>
      <c r="G28" s="131">
        <f>G29+G30</f>
        <v>0</v>
      </c>
      <c r="H28" s="9">
        <f t="shared" si="1"/>
        <v>0</v>
      </c>
    </row>
    <row r="29" spans="2:8" x14ac:dyDescent="0.2">
      <c r="B29" s="150" t="s">
        <v>439</v>
      </c>
      <c r="C29" s="132"/>
      <c r="D29" s="7"/>
      <c r="E29" s="9">
        <f>C29+D29</f>
        <v>0</v>
      </c>
      <c r="F29" s="7"/>
      <c r="G29" s="7"/>
      <c r="H29" s="9">
        <f t="shared" si="1"/>
        <v>0</v>
      </c>
    </row>
    <row r="30" spans="2:8" x14ac:dyDescent="0.2">
      <c r="B30" s="150" t="s">
        <v>438</v>
      </c>
      <c r="C30" s="132"/>
      <c r="D30" s="7"/>
      <c r="E30" s="9">
        <f>C30+D30</f>
        <v>0</v>
      </c>
      <c r="F30" s="7"/>
      <c r="G30" s="7"/>
      <c r="H30" s="9">
        <f t="shared" si="1"/>
        <v>0</v>
      </c>
    </row>
    <row r="31" spans="2:8" x14ac:dyDescent="0.2">
      <c r="B31" s="149" t="s">
        <v>437</v>
      </c>
      <c r="C31" s="132"/>
      <c r="D31" s="7"/>
      <c r="E31" s="9">
        <f>C31+D31</f>
        <v>0</v>
      </c>
      <c r="F31" s="7"/>
      <c r="G31" s="7"/>
      <c r="H31" s="9">
        <f t="shared" si="1"/>
        <v>0</v>
      </c>
    </row>
    <row r="32" spans="2:8" x14ac:dyDescent="0.2">
      <c r="B32" s="148" t="s">
        <v>436</v>
      </c>
      <c r="C32" s="132">
        <f t="shared" ref="C32:H32" si="2">C9+C21</f>
        <v>8949862</v>
      </c>
      <c r="D32" s="132">
        <f t="shared" si="2"/>
        <v>0</v>
      </c>
      <c r="E32" s="132">
        <f t="shared" si="2"/>
        <v>8949862</v>
      </c>
      <c r="F32" s="132">
        <f t="shared" si="2"/>
        <v>1792961.85</v>
      </c>
      <c r="G32" s="132">
        <f t="shared" si="2"/>
        <v>1792961.85</v>
      </c>
      <c r="H32" s="132">
        <f t="shared" si="2"/>
        <v>7156900.1500000004</v>
      </c>
    </row>
    <row r="33" spans="2:8" ht="13.5" thickBot="1" x14ac:dyDescent="0.25">
      <c r="B33" s="147"/>
      <c r="C33" s="146"/>
      <c r="D33" s="145"/>
      <c r="E33" s="145"/>
      <c r="F33" s="145"/>
      <c r="G33" s="145"/>
      <c r="H33" s="145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0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L75"/>
  <sheetViews>
    <sheetView workbookViewId="0">
      <selection activeCell="D81" sqref="D81"/>
    </sheetView>
  </sheetViews>
  <sheetFormatPr baseColWidth="10" defaultRowHeight="15" x14ac:dyDescent="0.25"/>
  <cols>
    <col min="1" max="1" width="5.85546875" customWidth="1"/>
    <col min="2" max="2" width="5.7109375" customWidth="1"/>
    <col min="3" max="3" width="4" customWidth="1"/>
    <col min="4" max="4" width="40" customWidth="1"/>
    <col min="5" max="5" width="2.85546875" customWidth="1"/>
    <col min="6" max="6" width="24.5703125" customWidth="1"/>
    <col min="7" max="7" width="1.85546875" customWidth="1"/>
    <col min="8" max="8" width="22.85546875" customWidth="1"/>
    <col min="9" max="9" width="19.5703125" customWidth="1"/>
    <col min="10" max="10" width="16.28515625" customWidth="1"/>
    <col min="11" max="11" width="18.140625" customWidth="1"/>
    <col min="12" max="12" width="25.28515625" customWidth="1"/>
  </cols>
  <sheetData>
    <row r="1" spans="1:12" ht="15.75" thickBot="1" x14ac:dyDescent="0.3">
      <c r="A1" s="151"/>
      <c r="B1" s="216"/>
      <c r="C1" s="151"/>
      <c r="D1" s="151"/>
      <c r="E1" s="151"/>
      <c r="F1" s="151"/>
      <c r="G1" s="151"/>
      <c r="H1" s="151"/>
      <c r="I1" s="151"/>
      <c r="J1" s="151"/>
      <c r="K1" s="151"/>
      <c r="L1" s="151"/>
    </row>
    <row r="2" spans="1:12" x14ac:dyDescent="0.25">
      <c r="A2" s="151"/>
      <c r="B2" s="20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12" x14ac:dyDescent="0.25">
      <c r="A3" s="151"/>
      <c r="B3" s="317" t="s">
        <v>552</v>
      </c>
      <c r="C3" s="318"/>
      <c r="D3" s="318"/>
      <c r="E3" s="318"/>
      <c r="F3" s="318"/>
      <c r="G3" s="318"/>
      <c r="H3" s="318"/>
      <c r="I3" s="318"/>
      <c r="J3" s="318"/>
      <c r="K3" s="318"/>
      <c r="L3" s="319"/>
    </row>
    <row r="4" spans="1:12" x14ac:dyDescent="0.25">
      <c r="A4" s="151"/>
      <c r="B4" s="317" t="s">
        <v>551</v>
      </c>
      <c r="C4" s="318"/>
      <c r="D4" s="318"/>
      <c r="E4" s="318"/>
      <c r="F4" s="318"/>
      <c r="G4" s="318"/>
      <c r="H4" s="318"/>
      <c r="I4" s="318"/>
      <c r="J4" s="318"/>
      <c r="K4" s="318"/>
      <c r="L4" s="319"/>
    </row>
    <row r="5" spans="1:12" x14ac:dyDescent="0.25">
      <c r="A5" s="151"/>
      <c r="B5" s="317" t="s">
        <v>550</v>
      </c>
      <c r="C5" s="318"/>
      <c r="D5" s="318"/>
      <c r="E5" s="318"/>
      <c r="F5" s="318"/>
      <c r="G5" s="318"/>
      <c r="H5" s="318"/>
      <c r="I5" s="318"/>
      <c r="J5" s="318"/>
      <c r="K5" s="318"/>
      <c r="L5" s="319"/>
    </row>
    <row r="6" spans="1:12" ht="15.75" thickBot="1" x14ac:dyDescent="0.3">
      <c r="A6" s="151"/>
      <c r="B6" s="107"/>
      <c r="C6" s="184"/>
      <c r="D6" s="184"/>
      <c r="E6" s="184"/>
      <c r="F6" s="184"/>
      <c r="G6" s="184"/>
      <c r="H6" s="184"/>
      <c r="I6" s="184"/>
      <c r="J6" s="184"/>
      <c r="K6" s="184"/>
      <c r="L6" s="126"/>
    </row>
    <row r="7" spans="1:12" ht="15.75" thickBot="1" x14ac:dyDescent="0.3">
      <c r="A7" s="151"/>
      <c r="B7" s="292" t="s">
        <v>549</v>
      </c>
      <c r="C7" s="293"/>
      <c r="D7" s="294"/>
      <c r="E7" s="329" t="s">
        <v>548</v>
      </c>
      <c r="F7" s="330"/>
      <c r="G7" s="330"/>
      <c r="H7" s="348"/>
      <c r="I7" s="349" t="s">
        <v>547</v>
      </c>
      <c r="J7" s="348"/>
      <c r="K7" s="294" t="s">
        <v>546</v>
      </c>
      <c r="L7" s="327" t="s">
        <v>545</v>
      </c>
    </row>
    <row r="8" spans="1:12" ht="15.75" thickBot="1" x14ac:dyDescent="0.3">
      <c r="A8" s="151"/>
      <c r="B8" s="317"/>
      <c r="C8" s="318"/>
      <c r="D8" s="319"/>
      <c r="E8" s="329" t="s">
        <v>544</v>
      </c>
      <c r="F8" s="348"/>
      <c r="G8" s="349" t="s">
        <v>543</v>
      </c>
      <c r="H8" s="348"/>
      <c r="I8" s="215"/>
      <c r="J8" s="214"/>
      <c r="K8" s="319"/>
      <c r="L8" s="332"/>
    </row>
    <row r="9" spans="1:12" ht="26.25" thickBot="1" x14ac:dyDescent="0.3">
      <c r="A9" s="151"/>
      <c r="B9" s="320"/>
      <c r="C9" s="321"/>
      <c r="D9" s="322"/>
      <c r="E9" s="213"/>
      <c r="F9" s="212" t="s">
        <v>542</v>
      </c>
      <c r="G9" s="212"/>
      <c r="H9" s="212" t="s">
        <v>541</v>
      </c>
      <c r="I9" s="211" t="s">
        <v>540</v>
      </c>
      <c r="J9" s="210" t="s">
        <v>539</v>
      </c>
      <c r="K9" s="322"/>
      <c r="L9" s="328"/>
    </row>
    <row r="10" spans="1:12" ht="15.75" thickBot="1" x14ac:dyDescent="0.3">
      <c r="A10" s="151"/>
      <c r="B10" s="169" t="s">
        <v>538</v>
      </c>
      <c r="C10" s="168"/>
      <c r="D10" s="168"/>
      <c r="E10" s="168"/>
      <c r="F10" s="168"/>
      <c r="G10" s="168"/>
      <c r="H10" s="168"/>
      <c r="I10" s="209"/>
      <c r="J10" s="209"/>
      <c r="K10" s="209"/>
      <c r="L10" s="166"/>
    </row>
    <row r="11" spans="1:12" ht="15.75" thickBot="1" x14ac:dyDescent="0.3">
      <c r="A11" s="151"/>
      <c r="B11" s="186" t="s">
        <v>458</v>
      </c>
      <c r="C11" s="185"/>
      <c r="D11" s="185"/>
      <c r="E11" s="185"/>
      <c r="F11" s="185"/>
      <c r="G11" s="185"/>
      <c r="H11" s="185"/>
      <c r="I11" s="184"/>
      <c r="J11" s="184"/>
      <c r="K11" s="184"/>
      <c r="L11" s="126"/>
    </row>
    <row r="12" spans="1:12" ht="16.5" customHeight="1" thickBot="1" x14ac:dyDescent="0.3">
      <c r="A12" s="151"/>
      <c r="B12" s="162">
        <v>1</v>
      </c>
      <c r="C12" s="161" t="s">
        <v>537</v>
      </c>
      <c r="D12" s="160"/>
      <c r="E12" s="159"/>
      <c r="F12" s="159"/>
      <c r="G12" s="159"/>
      <c r="H12" s="159"/>
      <c r="I12" s="159"/>
      <c r="J12" s="159"/>
      <c r="K12" s="159"/>
      <c r="L12" s="158"/>
    </row>
    <row r="13" spans="1:12" ht="39" thickBot="1" x14ac:dyDescent="0.3">
      <c r="A13" s="151"/>
      <c r="B13" s="157"/>
      <c r="C13" s="156" t="s">
        <v>456</v>
      </c>
      <c r="D13" s="201" t="s">
        <v>511</v>
      </c>
      <c r="E13" s="138"/>
      <c r="F13" s="180" t="s">
        <v>501</v>
      </c>
      <c r="G13" s="114"/>
      <c r="H13" s="179"/>
      <c r="I13" s="151"/>
      <c r="J13" s="193" t="s">
        <v>452</v>
      </c>
      <c r="K13" s="180" t="s">
        <v>488</v>
      </c>
      <c r="L13" s="179"/>
    </row>
    <row r="14" spans="1:12" ht="26.25" thickBot="1" x14ac:dyDescent="0.3">
      <c r="A14" s="151"/>
      <c r="B14" s="157"/>
      <c r="C14" s="156" t="s">
        <v>454</v>
      </c>
      <c r="D14" s="201" t="s">
        <v>223</v>
      </c>
      <c r="E14" s="208"/>
      <c r="F14" s="176" t="s">
        <v>535</v>
      </c>
      <c r="G14" s="207"/>
      <c r="H14" s="175"/>
      <c r="I14" s="191"/>
      <c r="J14" s="190" t="s">
        <v>452</v>
      </c>
      <c r="K14" s="176" t="s">
        <v>488</v>
      </c>
      <c r="L14" s="175"/>
    </row>
    <row r="15" spans="1:12" ht="15.75" thickBot="1" x14ac:dyDescent="0.3">
      <c r="A15" s="151"/>
      <c r="B15" s="157"/>
      <c r="C15" s="156" t="s">
        <v>475</v>
      </c>
      <c r="D15" s="201" t="s">
        <v>508</v>
      </c>
      <c r="E15" s="208"/>
      <c r="F15" s="176" t="s">
        <v>531</v>
      </c>
      <c r="G15" s="207"/>
      <c r="H15" s="175"/>
      <c r="I15" s="191"/>
      <c r="J15" s="190" t="s">
        <v>452</v>
      </c>
      <c r="K15" s="171" t="s">
        <v>488</v>
      </c>
      <c r="L15" s="175"/>
    </row>
    <row r="16" spans="1:12" ht="24.75" customHeight="1" thickBot="1" x14ac:dyDescent="0.3">
      <c r="A16" s="151"/>
      <c r="B16" s="162">
        <v>2</v>
      </c>
      <c r="C16" s="161" t="s">
        <v>536</v>
      </c>
      <c r="D16" s="160"/>
      <c r="E16" s="173"/>
      <c r="F16" s="173"/>
      <c r="G16" s="173"/>
      <c r="H16" s="173"/>
      <c r="I16" s="173"/>
      <c r="J16" s="173"/>
      <c r="K16" s="159"/>
      <c r="L16" s="197"/>
    </row>
    <row r="17" spans="1:12" ht="39" thickBot="1" x14ac:dyDescent="0.3">
      <c r="A17" s="151"/>
      <c r="B17" s="157"/>
      <c r="C17" s="156" t="s">
        <v>456</v>
      </c>
      <c r="D17" s="201" t="s">
        <v>511</v>
      </c>
      <c r="E17" s="193"/>
      <c r="F17" s="180" t="s">
        <v>501</v>
      </c>
      <c r="G17" s="179"/>
      <c r="H17" s="179"/>
      <c r="I17" s="151"/>
      <c r="J17" s="193" t="s">
        <v>452</v>
      </c>
      <c r="K17" s="180" t="s">
        <v>488</v>
      </c>
      <c r="L17" s="179"/>
    </row>
    <row r="18" spans="1:12" ht="26.25" thickBot="1" x14ac:dyDescent="0.3">
      <c r="A18" s="151"/>
      <c r="B18" s="157"/>
      <c r="C18" s="156" t="s">
        <v>454</v>
      </c>
      <c r="D18" s="201" t="s">
        <v>223</v>
      </c>
      <c r="E18" s="190"/>
      <c r="F18" s="176" t="s">
        <v>535</v>
      </c>
      <c r="G18" s="175"/>
      <c r="H18" s="175"/>
      <c r="I18" s="191"/>
      <c r="J18" s="190" t="s">
        <v>452</v>
      </c>
      <c r="K18" s="176" t="s">
        <v>488</v>
      </c>
      <c r="L18" s="175"/>
    </row>
    <row r="19" spans="1:12" ht="15.75" thickBot="1" x14ac:dyDescent="0.3">
      <c r="A19" s="151"/>
      <c r="B19" s="157"/>
      <c r="C19" s="156" t="s">
        <v>475</v>
      </c>
      <c r="D19" s="201" t="s">
        <v>508</v>
      </c>
      <c r="E19" s="190"/>
      <c r="F19" s="176" t="s">
        <v>531</v>
      </c>
      <c r="G19" s="175"/>
      <c r="H19" s="175"/>
      <c r="I19" s="191"/>
      <c r="J19" s="190" t="s">
        <v>452</v>
      </c>
      <c r="K19" s="171" t="s">
        <v>488</v>
      </c>
      <c r="L19" s="175"/>
    </row>
    <row r="20" spans="1:12" ht="16.5" customHeight="1" thickBot="1" x14ac:dyDescent="0.3">
      <c r="A20" s="151"/>
      <c r="B20" s="162">
        <v>3</v>
      </c>
      <c r="C20" s="161" t="s">
        <v>534</v>
      </c>
      <c r="D20" s="160"/>
      <c r="E20" s="173"/>
      <c r="F20" s="173"/>
      <c r="G20" s="173"/>
      <c r="H20" s="173"/>
      <c r="I20" s="173"/>
      <c r="J20" s="173"/>
      <c r="K20" s="159"/>
      <c r="L20" s="197"/>
    </row>
    <row r="21" spans="1:12" ht="15.75" thickBot="1" x14ac:dyDescent="0.3">
      <c r="A21" s="151"/>
      <c r="B21" s="157"/>
      <c r="C21" s="156" t="s">
        <v>456</v>
      </c>
      <c r="D21" s="201" t="s">
        <v>511</v>
      </c>
      <c r="E21" s="193"/>
      <c r="F21" s="180" t="s">
        <v>533</v>
      </c>
      <c r="G21" s="179"/>
      <c r="H21" s="179"/>
      <c r="I21" s="151"/>
      <c r="J21" s="193" t="s">
        <v>452</v>
      </c>
      <c r="K21" s="180" t="s">
        <v>530</v>
      </c>
      <c r="L21" s="179"/>
    </row>
    <row r="22" spans="1:12" ht="15.75" thickBot="1" x14ac:dyDescent="0.3">
      <c r="A22" s="151"/>
      <c r="B22" s="157"/>
      <c r="C22" s="156" t="s">
        <v>454</v>
      </c>
      <c r="D22" s="201" t="s">
        <v>223</v>
      </c>
      <c r="E22" s="190"/>
      <c r="F22" s="176" t="s">
        <v>532</v>
      </c>
      <c r="G22" s="175"/>
      <c r="H22" s="175"/>
      <c r="I22" s="191"/>
      <c r="J22" s="190" t="s">
        <v>452</v>
      </c>
      <c r="K22" s="176" t="s">
        <v>530</v>
      </c>
      <c r="L22" s="175"/>
    </row>
    <row r="23" spans="1:12" ht="15.75" thickBot="1" x14ac:dyDescent="0.3">
      <c r="A23" s="151"/>
      <c r="B23" s="157"/>
      <c r="C23" s="156" t="s">
        <v>475</v>
      </c>
      <c r="D23" s="201" t="s">
        <v>508</v>
      </c>
      <c r="E23" s="190"/>
      <c r="F23" s="176" t="s">
        <v>531</v>
      </c>
      <c r="G23" s="175"/>
      <c r="H23" s="175"/>
      <c r="I23" s="191"/>
      <c r="J23" s="190" t="s">
        <v>452</v>
      </c>
      <c r="K23" s="171" t="s">
        <v>530</v>
      </c>
      <c r="L23" s="175"/>
    </row>
    <row r="24" spans="1:12" ht="16.5" customHeight="1" thickBot="1" x14ac:dyDescent="0.3">
      <c r="A24" s="151"/>
      <c r="B24" s="162">
        <v>4</v>
      </c>
      <c r="C24" s="161" t="s">
        <v>529</v>
      </c>
      <c r="D24" s="160"/>
      <c r="E24" s="173"/>
      <c r="F24" s="173"/>
      <c r="G24" s="173"/>
      <c r="H24" s="173"/>
      <c r="I24" s="173"/>
      <c r="J24" s="173"/>
      <c r="K24" s="159"/>
      <c r="L24" s="197"/>
    </row>
    <row r="25" spans="1:12" ht="15.75" thickBot="1" x14ac:dyDescent="0.3">
      <c r="A25" s="151"/>
      <c r="B25" s="206"/>
      <c r="C25" s="205" t="s">
        <v>456</v>
      </c>
      <c r="D25" s="204" t="s">
        <v>528</v>
      </c>
      <c r="E25" s="159"/>
      <c r="F25" s="200"/>
      <c r="G25" s="159"/>
      <c r="H25" s="159"/>
      <c r="I25" s="159"/>
      <c r="J25" s="159"/>
      <c r="K25" s="159"/>
      <c r="L25" s="158"/>
    </row>
    <row r="26" spans="1:12" ht="15.75" thickBot="1" x14ac:dyDescent="0.3">
      <c r="A26" s="151"/>
      <c r="B26" s="157"/>
      <c r="C26" s="156"/>
      <c r="D26" s="201" t="s">
        <v>527</v>
      </c>
      <c r="E26" s="193"/>
      <c r="F26" s="180" t="s">
        <v>509</v>
      </c>
      <c r="G26" s="179"/>
      <c r="H26" s="179"/>
      <c r="I26" s="151"/>
      <c r="J26" s="193" t="s">
        <v>452</v>
      </c>
      <c r="K26" s="180" t="s">
        <v>520</v>
      </c>
      <c r="L26" s="179"/>
    </row>
    <row r="27" spans="1:12" ht="15.75" thickBot="1" x14ac:dyDescent="0.3">
      <c r="A27" s="151"/>
      <c r="B27" s="157"/>
      <c r="C27" s="156"/>
      <c r="D27" s="201" t="s">
        <v>526</v>
      </c>
      <c r="E27" s="190"/>
      <c r="F27" s="175" t="s">
        <v>507</v>
      </c>
      <c r="G27" s="175"/>
      <c r="H27" s="175"/>
      <c r="I27" s="191"/>
      <c r="J27" s="190" t="s">
        <v>452</v>
      </c>
      <c r="K27" s="176" t="s">
        <v>520</v>
      </c>
      <c r="L27" s="175"/>
    </row>
    <row r="28" spans="1:12" ht="39" thickBot="1" x14ac:dyDescent="0.3">
      <c r="A28" s="151"/>
      <c r="B28" s="196"/>
      <c r="C28" s="156" t="s">
        <v>454</v>
      </c>
      <c r="D28" s="189" t="s">
        <v>525</v>
      </c>
      <c r="E28" s="177"/>
      <c r="F28" s="176" t="s">
        <v>521</v>
      </c>
      <c r="G28" s="203"/>
      <c r="H28" s="175"/>
      <c r="I28" s="191"/>
      <c r="J28" s="190" t="s">
        <v>452</v>
      </c>
      <c r="K28" s="176" t="s">
        <v>520</v>
      </c>
      <c r="L28" s="175"/>
    </row>
    <row r="29" spans="1:12" ht="26.25" thickBot="1" x14ac:dyDescent="0.3">
      <c r="A29" s="151"/>
      <c r="B29" s="196"/>
      <c r="C29" s="156" t="s">
        <v>475</v>
      </c>
      <c r="D29" s="189" t="s">
        <v>524</v>
      </c>
      <c r="E29" s="172"/>
      <c r="F29" s="171" t="s">
        <v>523</v>
      </c>
      <c r="G29" s="197"/>
      <c r="H29" s="170"/>
      <c r="I29" s="188"/>
      <c r="J29" s="187" t="s">
        <v>452</v>
      </c>
      <c r="K29" s="171" t="s">
        <v>520</v>
      </c>
      <c r="L29" s="170"/>
    </row>
    <row r="30" spans="1:12" ht="39" thickBot="1" x14ac:dyDescent="0.3">
      <c r="A30" s="151"/>
      <c r="B30" s="196"/>
      <c r="C30" s="156" t="s">
        <v>473</v>
      </c>
      <c r="D30" s="189" t="s">
        <v>522</v>
      </c>
      <c r="E30" s="199"/>
      <c r="F30" s="154" t="s">
        <v>521</v>
      </c>
      <c r="G30" s="158"/>
      <c r="H30" s="153"/>
      <c r="I30" s="202"/>
      <c r="J30" s="195" t="s">
        <v>452</v>
      </c>
      <c r="K30" s="154" t="s">
        <v>520</v>
      </c>
      <c r="L30" s="153"/>
    </row>
    <row r="31" spans="1:12" ht="15.75" thickBot="1" x14ac:dyDescent="0.3">
      <c r="A31" s="151"/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</row>
    <row r="32" spans="1:12" ht="15.75" thickBot="1" x14ac:dyDescent="0.3">
      <c r="A32" s="151"/>
      <c r="B32" s="198">
        <v>5</v>
      </c>
      <c r="C32" s="161" t="s">
        <v>519</v>
      </c>
      <c r="D32" s="160"/>
      <c r="E32" s="173"/>
      <c r="F32" s="173"/>
      <c r="G32" s="173"/>
      <c r="H32" s="173"/>
      <c r="I32" s="173"/>
      <c r="J32" s="173"/>
      <c r="K32" s="173"/>
      <c r="L32" s="197"/>
    </row>
    <row r="33" spans="1:12" ht="15.75" thickBot="1" x14ac:dyDescent="0.3">
      <c r="A33" s="151"/>
      <c r="B33" s="157"/>
      <c r="C33" s="156" t="s">
        <v>486</v>
      </c>
      <c r="D33" s="189" t="s">
        <v>515</v>
      </c>
      <c r="E33" s="193"/>
      <c r="F33" s="180" t="s">
        <v>518</v>
      </c>
      <c r="G33" s="179"/>
      <c r="H33" s="179"/>
      <c r="I33" s="151"/>
      <c r="J33" s="193" t="s">
        <v>452</v>
      </c>
      <c r="K33" s="180" t="s">
        <v>481</v>
      </c>
      <c r="L33" s="179"/>
    </row>
    <row r="34" spans="1:12" ht="26.25" thickBot="1" x14ac:dyDescent="0.3">
      <c r="A34" s="151"/>
      <c r="B34" s="157"/>
      <c r="C34" s="156" t="s">
        <v>484</v>
      </c>
      <c r="D34" s="189" t="s">
        <v>508</v>
      </c>
      <c r="E34" s="190"/>
      <c r="F34" s="176" t="s">
        <v>518</v>
      </c>
      <c r="G34" s="175"/>
      <c r="H34" s="175"/>
      <c r="I34" s="191"/>
      <c r="J34" s="190" t="s">
        <v>452</v>
      </c>
      <c r="K34" s="171" t="s">
        <v>517</v>
      </c>
      <c r="L34" s="175"/>
    </row>
    <row r="35" spans="1:12" ht="15.75" thickBot="1" x14ac:dyDescent="0.3">
      <c r="A35" s="151"/>
      <c r="B35" s="162">
        <v>6</v>
      </c>
      <c r="C35" s="161" t="s">
        <v>516</v>
      </c>
      <c r="D35" s="160"/>
      <c r="E35" s="173"/>
      <c r="F35" s="173"/>
      <c r="G35" s="173"/>
      <c r="H35" s="173"/>
      <c r="I35" s="173"/>
      <c r="J35" s="173"/>
      <c r="K35" s="159"/>
      <c r="L35" s="197"/>
    </row>
    <row r="36" spans="1:12" ht="15.75" thickBot="1" x14ac:dyDescent="0.3">
      <c r="A36" s="151"/>
      <c r="B36" s="157"/>
      <c r="C36" s="156" t="s">
        <v>486</v>
      </c>
      <c r="D36" s="201" t="s">
        <v>515</v>
      </c>
      <c r="E36" s="193"/>
      <c r="F36" s="180" t="s">
        <v>514</v>
      </c>
      <c r="G36" s="179"/>
      <c r="H36" s="179"/>
      <c r="I36" s="151"/>
      <c r="J36" s="193" t="s">
        <v>452</v>
      </c>
      <c r="K36" s="154" t="s">
        <v>513</v>
      </c>
      <c r="L36" s="179"/>
    </row>
    <row r="37" spans="1:12" ht="16.5" customHeight="1" thickBot="1" x14ac:dyDescent="0.3">
      <c r="A37" s="151"/>
      <c r="B37" s="162">
        <v>7</v>
      </c>
      <c r="C37" s="161" t="s">
        <v>512</v>
      </c>
      <c r="D37" s="160"/>
      <c r="E37" s="173"/>
      <c r="F37" s="173"/>
      <c r="G37" s="173"/>
      <c r="H37" s="173"/>
      <c r="I37" s="173"/>
      <c r="J37" s="173"/>
      <c r="K37" s="200"/>
      <c r="L37" s="197"/>
    </row>
    <row r="38" spans="1:12" ht="26.25" thickBot="1" x14ac:dyDescent="0.3">
      <c r="A38" s="151"/>
      <c r="B38" s="157"/>
      <c r="C38" s="156" t="s">
        <v>486</v>
      </c>
      <c r="D38" s="189" t="s">
        <v>511</v>
      </c>
      <c r="E38" s="195"/>
      <c r="F38" s="154" t="s">
        <v>510</v>
      </c>
      <c r="G38" s="153"/>
      <c r="H38" s="153"/>
      <c r="I38" s="151"/>
      <c r="J38" s="195" t="s">
        <v>452</v>
      </c>
      <c r="K38" s="180" t="s">
        <v>506</v>
      </c>
      <c r="L38" s="179"/>
    </row>
    <row r="39" spans="1:12" ht="15.75" thickBot="1" x14ac:dyDescent="0.3">
      <c r="A39" s="151"/>
      <c r="B39" s="157"/>
      <c r="C39" s="156" t="s">
        <v>484</v>
      </c>
      <c r="D39" s="189" t="s">
        <v>223</v>
      </c>
      <c r="E39" s="193"/>
      <c r="F39" s="180" t="s">
        <v>509</v>
      </c>
      <c r="G39" s="179"/>
      <c r="H39" s="179"/>
      <c r="I39" s="191"/>
      <c r="J39" s="193" t="s">
        <v>452</v>
      </c>
      <c r="K39" s="176" t="s">
        <v>506</v>
      </c>
      <c r="L39" s="175"/>
    </row>
    <row r="40" spans="1:12" ht="15.75" thickBot="1" x14ac:dyDescent="0.3">
      <c r="A40" s="151"/>
      <c r="B40" s="157"/>
      <c r="C40" s="156" t="s">
        <v>475</v>
      </c>
      <c r="D40" s="189" t="s">
        <v>508</v>
      </c>
      <c r="E40" s="187"/>
      <c r="F40" s="171" t="s">
        <v>507</v>
      </c>
      <c r="G40" s="170"/>
      <c r="H40" s="170"/>
      <c r="I40" s="170"/>
      <c r="J40" s="170" t="s">
        <v>452</v>
      </c>
      <c r="K40" s="171" t="s">
        <v>506</v>
      </c>
      <c r="L40" s="170"/>
    </row>
    <row r="41" spans="1:12" ht="15.75" thickBot="1" x14ac:dyDescent="0.3">
      <c r="A41" s="151"/>
      <c r="B41" s="186" t="s">
        <v>466</v>
      </c>
      <c r="C41" s="185"/>
      <c r="D41" s="185"/>
      <c r="E41" s="185"/>
      <c r="F41" s="185"/>
      <c r="G41" s="185"/>
      <c r="H41" s="185"/>
      <c r="I41" s="184"/>
      <c r="J41" s="184"/>
      <c r="K41" s="184"/>
      <c r="L41" s="126"/>
    </row>
    <row r="42" spans="1:12" ht="24.75" customHeight="1" thickBot="1" x14ac:dyDescent="0.3">
      <c r="A42" s="151"/>
      <c r="B42" s="162">
        <v>1</v>
      </c>
      <c r="C42" s="161" t="s">
        <v>501</v>
      </c>
      <c r="D42" s="160"/>
      <c r="E42" s="159"/>
      <c r="F42" s="159"/>
      <c r="G42" s="159"/>
      <c r="H42" s="159"/>
      <c r="I42" s="159"/>
      <c r="J42" s="159"/>
      <c r="K42" s="159"/>
      <c r="L42" s="158"/>
    </row>
    <row r="43" spans="1:12" ht="39" thickBot="1" x14ac:dyDescent="0.3">
      <c r="A43" s="151"/>
      <c r="B43" s="196"/>
      <c r="C43" s="156" t="s">
        <v>456</v>
      </c>
      <c r="D43" s="189" t="s">
        <v>505</v>
      </c>
      <c r="E43" s="195"/>
      <c r="F43" s="154" t="s">
        <v>501</v>
      </c>
      <c r="G43" s="153"/>
      <c r="H43" s="153"/>
      <c r="I43" s="182"/>
      <c r="J43" s="181"/>
      <c r="K43" s="180" t="s">
        <v>496</v>
      </c>
      <c r="L43" s="179"/>
    </row>
    <row r="44" spans="1:12" ht="39" thickBot="1" x14ac:dyDescent="0.3">
      <c r="A44" s="151"/>
      <c r="B44" s="196"/>
      <c r="C44" s="156" t="s">
        <v>454</v>
      </c>
      <c r="D44" s="189" t="s">
        <v>504</v>
      </c>
      <c r="E44" s="195"/>
      <c r="F44" s="154" t="s">
        <v>503</v>
      </c>
      <c r="G44" s="153"/>
      <c r="H44" s="153"/>
      <c r="I44" s="178"/>
      <c r="J44" s="177"/>
      <c r="K44" s="176" t="s">
        <v>496</v>
      </c>
      <c r="L44" s="175"/>
    </row>
    <row r="45" spans="1:12" ht="39" thickBot="1" x14ac:dyDescent="0.3">
      <c r="A45" s="151"/>
      <c r="B45" s="196"/>
      <c r="C45" s="156" t="s">
        <v>475</v>
      </c>
      <c r="D45" s="189" t="s">
        <v>502</v>
      </c>
      <c r="E45" s="195"/>
      <c r="F45" s="154" t="s">
        <v>501</v>
      </c>
      <c r="G45" s="153"/>
      <c r="H45" s="153"/>
      <c r="I45" s="178"/>
      <c r="J45" s="177"/>
      <c r="K45" s="176" t="s">
        <v>496</v>
      </c>
      <c r="L45" s="175"/>
    </row>
    <row r="46" spans="1:12" ht="39" thickBot="1" x14ac:dyDescent="0.3">
      <c r="A46" s="151"/>
      <c r="B46" s="196"/>
      <c r="C46" s="156" t="s">
        <v>473</v>
      </c>
      <c r="D46" s="189" t="s">
        <v>500</v>
      </c>
      <c r="E46" s="195"/>
      <c r="F46" s="154" t="s">
        <v>499</v>
      </c>
      <c r="G46" s="153"/>
      <c r="H46" s="153"/>
      <c r="I46" s="178"/>
      <c r="J46" s="177"/>
      <c r="K46" s="176" t="s">
        <v>496</v>
      </c>
      <c r="L46" s="175"/>
    </row>
    <row r="47" spans="1:12" ht="26.25" thickBot="1" x14ac:dyDescent="0.3">
      <c r="A47" s="151"/>
      <c r="B47" s="196"/>
      <c r="C47" s="156" t="s">
        <v>469</v>
      </c>
      <c r="D47" s="189" t="s">
        <v>498</v>
      </c>
      <c r="E47" s="195"/>
      <c r="F47" s="154" t="s">
        <v>497</v>
      </c>
      <c r="G47" s="153"/>
      <c r="H47" s="153"/>
      <c r="I47" s="178"/>
      <c r="J47" s="177"/>
      <c r="K47" s="171" t="s">
        <v>496</v>
      </c>
      <c r="L47" s="175"/>
    </row>
    <row r="48" spans="1:12" ht="24.75" customHeight="1" thickBot="1" x14ac:dyDescent="0.3">
      <c r="A48" s="151"/>
      <c r="B48" s="162">
        <v>2</v>
      </c>
      <c r="C48" s="161" t="s">
        <v>495</v>
      </c>
      <c r="D48" s="160"/>
      <c r="E48" s="159"/>
      <c r="F48" s="159"/>
      <c r="G48" s="159"/>
      <c r="H48" s="159"/>
      <c r="I48" s="173"/>
      <c r="J48" s="173"/>
      <c r="K48" s="159"/>
      <c r="L48" s="197"/>
    </row>
    <row r="49" spans="1:12" ht="39" thickBot="1" x14ac:dyDescent="0.3">
      <c r="A49" s="151"/>
      <c r="B49" s="196"/>
      <c r="C49" s="156" t="s">
        <v>456</v>
      </c>
      <c r="D49" s="189" t="s">
        <v>494</v>
      </c>
      <c r="E49" s="195"/>
      <c r="F49" s="154" t="s">
        <v>491</v>
      </c>
      <c r="G49" s="153"/>
      <c r="H49" s="153"/>
      <c r="I49" s="182"/>
      <c r="J49" s="181"/>
      <c r="K49" s="179" t="s">
        <v>488</v>
      </c>
      <c r="L49" s="179"/>
    </row>
    <row r="50" spans="1:12" ht="39" thickBot="1" x14ac:dyDescent="0.3">
      <c r="A50" s="151"/>
      <c r="B50" s="196"/>
      <c r="C50" s="156" t="s">
        <v>454</v>
      </c>
      <c r="D50" s="189" t="s">
        <v>493</v>
      </c>
      <c r="E50" s="195"/>
      <c r="F50" s="154" t="s">
        <v>491</v>
      </c>
      <c r="G50" s="153"/>
      <c r="H50" s="153"/>
      <c r="I50" s="178"/>
      <c r="J50" s="177"/>
      <c r="K50" s="175" t="s">
        <v>488</v>
      </c>
      <c r="L50" s="175"/>
    </row>
    <row r="51" spans="1:12" ht="39" thickBot="1" x14ac:dyDescent="0.3">
      <c r="A51" s="151"/>
      <c r="B51" s="196"/>
      <c r="C51" s="156" t="s">
        <v>475</v>
      </c>
      <c r="D51" s="189" t="s">
        <v>492</v>
      </c>
      <c r="E51" s="195"/>
      <c r="F51" s="154" t="s">
        <v>491</v>
      </c>
      <c r="G51" s="153"/>
      <c r="H51" s="153"/>
      <c r="I51" s="173"/>
      <c r="J51" s="172"/>
      <c r="K51" s="170" t="s">
        <v>488</v>
      </c>
      <c r="L51" s="170"/>
    </row>
    <row r="52" spans="1:12" ht="39" thickBot="1" x14ac:dyDescent="0.3">
      <c r="A52" s="151"/>
      <c r="B52" s="196"/>
      <c r="C52" s="156" t="s">
        <v>473</v>
      </c>
      <c r="D52" s="189" t="s">
        <v>490</v>
      </c>
      <c r="E52" s="195"/>
      <c r="F52" s="153" t="s">
        <v>489</v>
      </c>
      <c r="G52" s="153"/>
      <c r="H52" s="153"/>
      <c r="I52" s="159"/>
      <c r="J52" s="199"/>
      <c r="K52" s="153" t="s">
        <v>488</v>
      </c>
      <c r="L52" s="153"/>
    </row>
    <row r="53" spans="1:12" ht="15.75" thickBot="1" x14ac:dyDescent="0.3">
      <c r="A53" s="151"/>
      <c r="B53" s="151"/>
      <c r="C53" s="151"/>
      <c r="D53" s="151"/>
      <c r="E53" s="151"/>
      <c r="F53" s="151"/>
      <c r="G53" s="151"/>
      <c r="H53" s="151"/>
      <c r="I53" s="151"/>
      <c r="J53" s="151"/>
      <c r="K53" s="151"/>
      <c r="L53" s="151"/>
    </row>
    <row r="54" spans="1:12" ht="15.75" thickBot="1" x14ac:dyDescent="0.3">
      <c r="A54" s="151"/>
      <c r="B54" s="198">
        <v>3</v>
      </c>
      <c r="C54" s="160" t="s">
        <v>487</v>
      </c>
      <c r="D54" s="160"/>
      <c r="E54" s="173"/>
      <c r="F54" s="173"/>
      <c r="G54" s="173"/>
      <c r="H54" s="173"/>
      <c r="I54" s="173"/>
      <c r="J54" s="173"/>
      <c r="K54" s="173"/>
      <c r="L54" s="197"/>
    </row>
    <row r="55" spans="1:12" ht="15.75" thickBot="1" x14ac:dyDescent="0.3">
      <c r="A55" s="151"/>
      <c r="B55" s="196"/>
      <c r="C55" s="156" t="s">
        <v>486</v>
      </c>
      <c r="D55" s="189" t="s">
        <v>485</v>
      </c>
      <c r="E55" s="195"/>
      <c r="F55" s="154" t="s">
        <v>482</v>
      </c>
      <c r="G55" s="153"/>
      <c r="H55" s="153"/>
      <c r="I55" s="182"/>
      <c r="J55" s="181"/>
      <c r="K55" s="180" t="s">
        <v>481</v>
      </c>
      <c r="L55" s="179"/>
    </row>
    <row r="56" spans="1:12" ht="26.25" thickBot="1" x14ac:dyDescent="0.3">
      <c r="A56" s="151"/>
      <c r="B56" s="196"/>
      <c r="C56" s="156" t="s">
        <v>484</v>
      </c>
      <c r="D56" s="189" t="s">
        <v>483</v>
      </c>
      <c r="E56" s="195"/>
      <c r="F56" s="154" t="s">
        <v>482</v>
      </c>
      <c r="G56" s="153"/>
      <c r="H56" s="153"/>
      <c r="I56" s="173"/>
      <c r="J56" s="172"/>
      <c r="K56" s="171" t="s">
        <v>481</v>
      </c>
      <c r="L56" s="170"/>
    </row>
    <row r="57" spans="1:12" ht="15.75" thickBot="1" x14ac:dyDescent="0.3">
      <c r="A57" s="151"/>
      <c r="B57" s="194"/>
      <c r="C57" s="151"/>
      <c r="D57" s="151"/>
      <c r="E57" s="151"/>
      <c r="F57" s="151"/>
      <c r="G57" s="151"/>
      <c r="H57" s="151"/>
      <c r="I57" s="151"/>
      <c r="J57" s="151"/>
      <c r="K57" s="151"/>
      <c r="L57" s="179"/>
    </row>
    <row r="58" spans="1:12" ht="15.75" thickBot="1" x14ac:dyDescent="0.3">
      <c r="A58" s="151"/>
      <c r="B58" s="169" t="s">
        <v>480</v>
      </c>
      <c r="C58" s="168"/>
      <c r="D58" s="168"/>
      <c r="E58" s="168"/>
      <c r="F58" s="168"/>
      <c r="G58" s="168"/>
      <c r="H58" s="168"/>
      <c r="I58" s="168"/>
      <c r="J58" s="168"/>
      <c r="K58" s="168"/>
      <c r="L58" s="167"/>
    </row>
    <row r="59" spans="1:12" ht="15.75" thickBot="1" x14ac:dyDescent="0.3">
      <c r="A59" s="151"/>
      <c r="B59" s="186" t="s">
        <v>458</v>
      </c>
      <c r="C59" s="185"/>
      <c r="D59" s="185"/>
      <c r="E59" s="185"/>
      <c r="F59" s="185"/>
      <c r="G59" s="185"/>
      <c r="H59" s="185"/>
      <c r="I59" s="184"/>
      <c r="J59" s="184"/>
      <c r="K59" s="184"/>
      <c r="L59" s="126"/>
    </row>
    <row r="60" spans="1:12" ht="16.5" customHeight="1" thickBot="1" x14ac:dyDescent="0.3">
      <c r="A60" s="151"/>
      <c r="B60" s="162">
        <v>1</v>
      </c>
      <c r="C60" s="161" t="s">
        <v>479</v>
      </c>
      <c r="D60" s="160"/>
      <c r="E60" s="159"/>
      <c r="F60" s="159"/>
      <c r="G60" s="159"/>
      <c r="H60" s="159"/>
      <c r="I60" s="159"/>
      <c r="J60" s="159"/>
      <c r="K60" s="159"/>
      <c r="L60" s="158"/>
    </row>
    <row r="61" spans="1:12" ht="15.75" thickBot="1" x14ac:dyDescent="0.3">
      <c r="A61" s="151"/>
      <c r="B61" s="157"/>
      <c r="C61" s="156" t="s">
        <v>456</v>
      </c>
      <c r="D61" s="192" t="s">
        <v>478</v>
      </c>
      <c r="E61" s="174"/>
      <c r="F61" s="180" t="s">
        <v>477</v>
      </c>
      <c r="G61" s="179"/>
      <c r="H61" s="179"/>
      <c r="I61" s="151"/>
      <c r="J61" s="193" t="s">
        <v>452</v>
      </c>
      <c r="K61" s="180" t="s">
        <v>470</v>
      </c>
      <c r="L61" s="179"/>
    </row>
    <row r="62" spans="1:12" ht="26.25" thickBot="1" x14ac:dyDescent="0.3">
      <c r="A62" s="151"/>
      <c r="B62" s="157"/>
      <c r="C62" s="156" t="s">
        <v>454</v>
      </c>
      <c r="D62" s="192" t="s">
        <v>476</v>
      </c>
      <c r="E62" s="174"/>
      <c r="F62" s="176" t="s">
        <v>471</v>
      </c>
      <c r="G62" s="175"/>
      <c r="H62" s="175"/>
      <c r="I62" s="191"/>
      <c r="J62" s="190" t="s">
        <v>452</v>
      </c>
      <c r="K62" s="176" t="s">
        <v>470</v>
      </c>
      <c r="L62" s="175"/>
    </row>
    <row r="63" spans="1:12" ht="26.25" thickBot="1" x14ac:dyDescent="0.3">
      <c r="A63" s="151"/>
      <c r="B63" s="157"/>
      <c r="C63" s="156" t="s">
        <v>475</v>
      </c>
      <c r="D63" s="192" t="s">
        <v>474</v>
      </c>
      <c r="E63" s="174"/>
      <c r="F63" s="176" t="s">
        <v>471</v>
      </c>
      <c r="G63" s="175"/>
      <c r="H63" s="175"/>
      <c r="I63" s="191"/>
      <c r="J63" s="190" t="s">
        <v>452</v>
      </c>
      <c r="K63" s="176" t="s">
        <v>470</v>
      </c>
      <c r="L63" s="175"/>
    </row>
    <row r="64" spans="1:12" ht="26.25" thickBot="1" x14ac:dyDescent="0.3">
      <c r="A64" s="151"/>
      <c r="B64" s="157"/>
      <c r="C64" s="156" t="s">
        <v>473</v>
      </c>
      <c r="D64" s="192" t="s">
        <v>472</v>
      </c>
      <c r="E64" s="174"/>
      <c r="F64" s="176" t="s">
        <v>471</v>
      </c>
      <c r="G64" s="175"/>
      <c r="H64" s="175"/>
      <c r="I64" s="191"/>
      <c r="J64" s="190" t="s">
        <v>452</v>
      </c>
      <c r="K64" s="176" t="s">
        <v>470</v>
      </c>
      <c r="L64" s="175"/>
    </row>
    <row r="65" spans="1:12" ht="39" thickBot="1" x14ac:dyDescent="0.3">
      <c r="A65" s="151"/>
      <c r="B65" s="157"/>
      <c r="C65" s="156" t="s">
        <v>469</v>
      </c>
      <c r="D65" s="189" t="s">
        <v>468</v>
      </c>
      <c r="E65" s="187"/>
      <c r="F65" s="171"/>
      <c r="G65" s="170"/>
      <c r="H65" s="170"/>
      <c r="I65" s="188"/>
      <c r="J65" s="187" t="s">
        <v>452</v>
      </c>
      <c r="K65" s="171" t="s">
        <v>467</v>
      </c>
      <c r="L65" s="170"/>
    </row>
    <row r="66" spans="1:12" ht="15.75" thickBot="1" x14ac:dyDescent="0.3">
      <c r="A66" s="151"/>
      <c r="B66" s="186" t="s">
        <v>466</v>
      </c>
      <c r="C66" s="185"/>
      <c r="D66" s="185"/>
      <c r="E66" s="185"/>
      <c r="F66" s="185"/>
      <c r="G66" s="185"/>
      <c r="H66" s="185"/>
      <c r="I66" s="184"/>
      <c r="J66" s="184"/>
      <c r="K66" s="184"/>
      <c r="L66" s="126"/>
    </row>
    <row r="67" spans="1:12" ht="33" customHeight="1" thickBot="1" x14ac:dyDescent="0.3">
      <c r="A67" s="151"/>
      <c r="B67" s="157">
        <v>1</v>
      </c>
      <c r="C67" s="346" t="s">
        <v>465</v>
      </c>
      <c r="D67" s="346"/>
      <c r="E67" s="183"/>
      <c r="F67" s="180" t="s">
        <v>461</v>
      </c>
      <c r="G67" s="179"/>
      <c r="H67" s="179"/>
      <c r="I67" s="182"/>
      <c r="J67" s="181"/>
      <c r="K67" s="180" t="s">
        <v>463</v>
      </c>
      <c r="L67" s="179"/>
    </row>
    <row r="68" spans="1:12" ht="33" customHeight="1" thickBot="1" x14ac:dyDescent="0.3">
      <c r="A68" s="151"/>
      <c r="B68" s="157">
        <v>2</v>
      </c>
      <c r="C68" s="346" t="s">
        <v>464</v>
      </c>
      <c r="D68" s="347"/>
      <c r="E68" s="174"/>
      <c r="F68" s="176" t="s">
        <v>461</v>
      </c>
      <c r="G68" s="175"/>
      <c r="H68" s="175"/>
      <c r="I68" s="178"/>
      <c r="J68" s="177"/>
      <c r="K68" s="176" t="s">
        <v>463</v>
      </c>
      <c r="L68" s="175"/>
    </row>
    <row r="69" spans="1:12" ht="24.75" customHeight="1" thickBot="1" x14ac:dyDescent="0.3">
      <c r="A69" s="151"/>
      <c r="B69" s="157">
        <v>3</v>
      </c>
      <c r="C69" s="346" t="s">
        <v>462</v>
      </c>
      <c r="D69" s="347"/>
      <c r="E69" s="174"/>
      <c r="F69" s="171" t="s">
        <v>461</v>
      </c>
      <c r="G69" s="170"/>
      <c r="H69" s="170"/>
      <c r="I69" s="173"/>
      <c r="J69" s="172"/>
      <c r="K69" s="171" t="s">
        <v>460</v>
      </c>
      <c r="L69" s="170"/>
    </row>
    <row r="70" spans="1:12" ht="15.75" thickBot="1" x14ac:dyDescent="0.3">
      <c r="A70" s="151"/>
      <c r="B70" s="169" t="s">
        <v>459</v>
      </c>
      <c r="C70" s="168"/>
      <c r="D70" s="168"/>
      <c r="E70" s="168"/>
      <c r="F70" s="168"/>
      <c r="G70" s="168"/>
      <c r="H70" s="167"/>
      <c r="I70" s="166"/>
      <c r="J70" s="166"/>
      <c r="K70" s="166"/>
      <c r="L70" s="166"/>
    </row>
    <row r="71" spans="1:12" ht="15.75" thickBot="1" x14ac:dyDescent="0.3">
      <c r="A71" s="151"/>
      <c r="B71" s="165" t="s">
        <v>458</v>
      </c>
      <c r="C71" s="164"/>
      <c r="D71" s="164"/>
      <c r="E71" s="164"/>
      <c r="F71" s="164"/>
      <c r="G71" s="164"/>
      <c r="H71" s="164"/>
      <c r="I71" s="164"/>
      <c r="J71" s="164"/>
      <c r="K71" s="164"/>
      <c r="L71" s="163"/>
    </row>
    <row r="72" spans="1:12" ht="15.75" thickBot="1" x14ac:dyDescent="0.3">
      <c r="A72" s="151"/>
      <c r="B72" s="162">
        <v>1</v>
      </c>
      <c r="C72" s="161" t="s">
        <v>457</v>
      </c>
      <c r="D72" s="160"/>
      <c r="E72" s="159"/>
      <c r="F72" s="159"/>
      <c r="G72" s="159"/>
      <c r="H72" s="159"/>
      <c r="I72" s="159"/>
      <c r="J72" s="159"/>
      <c r="K72" s="159"/>
      <c r="L72" s="158"/>
    </row>
    <row r="73" spans="1:12" ht="15.75" thickBot="1" x14ac:dyDescent="0.3">
      <c r="A73" s="151"/>
      <c r="B73" s="157"/>
      <c r="C73" s="156" t="s">
        <v>456</v>
      </c>
      <c r="D73" s="155" t="s">
        <v>455</v>
      </c>
      <c r="E73" s="153"/>
      <c r="F73" s="153"/>
      <c r="G73" s="153"/>
      <c r="H73" s="153"/>
      <c r="I73" s="153"/>
      <c r="J73" s="153" t="s">
        <v>452</v>
      </c>
      <c r="K73" s="154" t="s">
        <v>451</v>
      </c>
      <c r="L73" s="153"/>
    </row>
    <row r="74" spans="1:12" ht="15.75" thickBot="1" x14ac:dyDescent="0.3">
      <c r="A74" s="151"/>
      <c r="B74" s="157"/>
      <c r="C74" s="156" t="s">
        <v>454</v>
      </c>
      <c r="D74" s="155" t="s">
        <v>453</v>
      </c>
      <c r="E74" s="153"/>
      <c r="F74" s="153"/>
      <c r="G74" s="153"/>
      <c r="H74" s="153"/>
      <c r="I74" s="153"/>
      <c r="J74" s="153" t="s">
        <v>452</v>
      </c>
      <c r="K74" s="154" t="s">
        <v>451</v>
      </c>
      <c r="L74" s="153"/>
    </row>
    <row r="75" spans="1:12" x14ac:dyDescent="0.25">
      <c r="A75" s="151"/>
      <c r="B75" s="152"/>
      <c r="C75" s="151"/>
      <c r="D75" s="151"/>
      <c r="E75" s="151"/>
      <c r="F75" s="151"/>
      <c r="G75" s="151"/>
      <c r="H75" s="151"/>
      <c r="I75" s="151"/>
      <c r="J75" s="151"/>
      <c r="K75" s="151"/>
      <c r="L75" s="151"/>
    </row>
  </sheetData>
  <mergeCells count="13">
    <mergeCell ref="I7:J7"/>
    <mergeCell ref="K7:K9"/>
    <mergeCell ref="L7:L9"/>
    <mergeCell ref="C67:D67"/>
    <mergeCell ref="B3:L3"/>
    <mergeCell ref="B4:L4"/>
    <mergeCell ref="B5:L5"/>
    <mergeCell ref="C68:D68"/>
    <mergeCell ref="C69:D69"/>
    <mergeCell ref="E8:F8"/>
    <mergeCell ref="G8:H8"/>
    <mergeCell ref="B7:D9"/>
    <mergeCell ref="E7:H7"/>
  </mergeCells>
  <pageMargins left="0.70866141732283472" right="0.70866141732283472" top="0.74803149606299213" bottom="0.74803149606299213" header="0.31496062992125984" footer="0.31496062992125984"/>
  <pageSetup scale="48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B3:L78"/>
  <sheetViews>
    <sheetView workbookViewId="0">
      <selection activeCell="D3" sqref="D3"/>
    </sheetView>
  </sheetViews>
  <sheetFormatPr baseColWidth="10" defaultRowHeight="15" x14ac:dyDescent="0.25"/>
  <sheetData>
    <row r="3" spans="2:12" x14ac:dyDescent="0.25">
      <c r="B3" s="285" t="s">
        <v>554</v>
      </c>
    </row>
    <row r="4" spans="2:12" ht="15.75" thickBot="1" x14ac:dyDescent="0.3">
      <c r="B4" s="286" t="s">
        <v>553</v>
      </c>
    </row>
    <row r="5" spans="2:12" x14ac:dyDescent="0.25">
      <c r="B5" s="361"/>
      <c r="C5" s="362"/>
      <c r="D5" s="362"/>
      <c r="E5" s="362"/>
      <c r="F5" s="362"/>
      <c r="G5" s="362"/>
      <c r="H5" s="362"/>
      <c r="I5" s="362"/>
      <c r="J5" s="362"/>
      <c r="K5" s="362"/>
      <c r="L5" s="363"/>
    </row>
    <row r="6" spans="2:12" x14ac:dyDescent="0.25">
      <c r="B6" s="364" t="s">
        <v>552</v>
      </c>
      <c r="C6" s="365"/>
      <c r="D6" s="365"/>
      <c r="E6" s="365"/>
      <c r="F6" s="365"/>
      <c r="G6" s="365"/>
      <c r="H6" s="365"/>
      <c r="I6" s="365"/>
      <c r="J6" s="365"/>
      <c r="K6" s="365"/>
      <c r="L6" s="366"/>
    </row>
    <row r="7" spans="2:12" x14ac:dyDescent="0.25">
      <c r="B7" s="364" t="s">
        <v>551</v>
      </c>
      <c r="C7" s="365"/>
      <c r="D7" s="365"/>
      <c r="E7" s="365"/>
      <c r="F7" s="365"/>
      <c r="G7" s="365"/>
      <c r="H7" s="365"/>
      <c r="I7" s="365"/>
      <c r="J7" s="365"/>
      <c r="K7" s="365"/>
      <c r="L7" s="366"/>
    </row>
    <row r="8" spans="2:12" x14ac:dyDescent="0.25">
      <c r="B8" s="364" t="s">
        <v>550</v>
      </c>
      <c r="C8" s="365"/>
      <c r="D8" s="365"/>
      <c r="E8" s="365"/>
      <c r="F8" s="365"/>
      <c r="G8" s="365"/>
      <c r="H8" s="365"/>
      <c r="I8" s="365"/>
      <c r="J8" s="365"/>
      <c r="K8" s="365"/>
      <c r="L8" s="366"/>
    </row>
    <row r="9" spans="2:12" ht="15.75" thickBot="1" x14ac:dyDescent="0.3">
      <c r="B9" s="367"/>
      <c r="C9" s="368"/>
      <c r="D9" s="368"/>
      <c r="E9" s="368"/>
      <c r="F9" s="368"/>
      <c r="G9" s="368"/>
      <c r="H9" s="368"/>
      <c r="I9" s="368"/>
      <c r="J9" s="368"/>
      <c r="K9" s="368"/>
      <c r="L9" s="369"/>
    </row>
    <row r="10" spans="2:12" ht="15.75" thickBot="1" x14ac:dyDescent="0.3">
      <c r="B10" s="370" t="s">
        <v>549</v>
      </c>
      <c r="C10" s="371"/>
      <c r="D10" s="372"/>
      <c r="E10" s="379" t="s">
        <v>548</v>
      </c>
      <c r="F10" s="380"/>
      <c r="G10" s="380"/>
      <c r="H10" s="381"/>
      <c r="I10" s="382" t="s">
        <v>547</v>
      </c>
      <c r="J10" s="381"/>
      <c r="K10" s="383" t="s">
        <v>546</v>
      </c>
      <c r="L10" s="386" t="s">
        <v>545</v>
      </c>
    </row>
    <row r="11" spans="2:12" ht="15.75" thickBot="1" x14ac:dyDescent="0.3">
      <c r="B11" s="373"/>
      <c r="C11" s="374"/>
      <c r="D11" s="375"/>
      <c r="E11" s="389" t="s">
        <v>544</v>
      </c>
      <c r="F11" s="390"/>
      <c r="G11" s="391" t="s">
        <v>543</v>
      </c>
      <c r="H11" s="390"/>
      <c r="I11" s="284"/>
      <c r="J11" s="284"/>
      <c r="K11" s="384"/>
      <c r="L11" s="387"/>
    </row>
    <row r="12" spans="2:12" ht="25.5" thickBot="1" x14ac:dyDescent="0.3">
      <c r="B12" s="376"/>
      <c r="C12" s="377"/>
      <c r="D12" s="378"/>
      <c r="E12" s="283"/>
      <c r="F12" s="282" t="s">
        <v>542</v>
      </c>
      <c r="G12" s="282"/>
      <c r="H12" s="282" t="s">
        <v>541</v>
      </c>
      <c r="I12" s="281" t="s">
        <v>540</v>
      </c>
      <c r="J12" s="280" t="s">
        <v>539</v>
      </c>
      <c r="K12" s="385"/>
      <c r="L12" s="388"/>
    </row>
    <row r="13" spans="2:12" ht="15.75" thickBot="1" x14ac:dyDescent="0.3">
      <c r="B13" s="355" t="s">
        <v>538</v>
      </c>
      <c r="C13" s="356"/>
      <c r="D13" s="356"/>
      <c r="E13" s="356"/>
      <c r="F13" s="356"/>
      <c r="G13" s="356"/>
      <c r="H13" s="356"/>
      <c r="I13" s="279"/>
      <c r="J13" s="279"/>
      <c r="K13" s="279"/>
      <c r="L13" s="278"/>
    </row>
    <row r="14" spans="2:12" ht="15.75" thickBot="1" x14ac:dyDescent="0.3">
      <c r="B14" s="351" t="s">
        <v>458</v>
      </c>
      <c r="C14" s="352"/>
      <c r="D14" s="352"/>
      <c r="E14" s="352"/>
      <c r="F14" s="352"/>
      <c r="G14" s="352"/>
      <c r="H14" s="352"/>
      <c r="I14" s="245"/>
      <c r="J14" s="245"/>
      <c r="K14" s="245"/>
      <c r="L14" s="244"/>
    </row>
    <row r="15" spans="2:12" ht="16.5" customHeight="1" thickBot="1" x14ac:dyDescent="0.3">
      <c r="B15" s="227">
        <v>1</v>
      </c>
      <c r="C15" s="350" t="s">
        <v>537</v>
      </c>
      <c r="D15" s="350"/>
      <c r="E15" s="225"/>
      <c r="F15" s="226"/>
      <c r="G15" s="225"/>
      <c r="H15" s="226"/>
      <c r="I15" s="225"/>
      <c r="J15" s="225"/>
      <c r="K15" s="225"/>
      <c r="L15" s="224"/>
    </row>
    <row r="16" spans="2:12" ht="33.75" thickBot="1" x14ac:dyDescent="0.3">
      <c r="B16" s="223"/>
      <c r="C16" s="222" t="s">
        <v>456</v>
      </c>
      <c r="D16" s="249" t="s">
        <v>511</v>
      </c>
      <c r="E16" s="253"/>
      <c r="F16" s="255" t="s">
        <v>501</v>
      </c>
      <c r="G16" s="239"/>
      <c r="H16" s="242"/>
      <c r="I16" s="254"/>
      <c r="J16" s="253" t="s">
        <v>452</v>
      </c>
      <c r="K16" s="239" t="s">
        <v>488</v>
      </c>
      <c r="L16" s="239"/>
    </row>
    <row r="17" spans="2:12" ht="25.5" thickBot="1" x14ac:dyDescent="0.3">
      <c r="B17" s="223"/>
      <c r="C17" s="222" t="s">
        <v>454</v>
      </c>
      <c r="D17" s="249" t="s">
        <v>223</v>
      </c>
      <c r="E17" s="250"/>
      <c r="F17" s="252" t="s">
        <v>535</v>
      </c>
      <c r="G17" s="234"/>
      <c r="H17" s="237"/>
      <c r="I17" s="251"/>
      <c r="J17" s="250" t="s">
        <v>452</v>
      </c>
      <c r="K17" s="234" t="s">
        <v>488</v>
      </c>
      <c r="L17" s="234"/>
    </row>
    <row r="18" spans="2:12" ht="17.25" thickBot="1" x14ac:dyDescent="0.3">
      <c r="B18" s="223"/>
      <c r="C18" s="222" t="s">
        <v>475</v>
      </c>
      <c r="D18" s="249" t="s">
        <v>508</v>
      </c>
      <c r="E18" s="250"/>
      <c r="F18" s="252" t="s">
        <v>531</v>
      </c>
      <c r="G18" s="234"/>
      <c r="H18" s="237"/>
      <c r="I18" s="251"/>
      <c r="J18" s="250" t="s">
        <v>452</v>
      </c>
      <c r="K18" s="229" t="s">
        <v>488</v>
      </c>
      <c r="L18" s="234"/>
    </row>
    <row r="19" spans="2:12" ht="24.75" customHeight="1" thickBot="1" x14ac:dyDescent="0.3">
      <c r="B19" s="227">
        <v>2</v>
      </c>
      <c r="C19" s="350" t="s">
        <v>536</v>
      </c>
      <c r="D19" s="350"/>
      <c r="E19" s="231"/>
      <c r="F19" s="231"/>
      <c r="G19" s="231"/>
      <c r="H19" s="266"/>
      <c r="I19" s="231"/>
      <c r="J19" s="231"/>
      <c r="K19" s="225"/>
      <c r="L19" s="265"/>
    </row>
    <row r="20" spans="2:12" ht="33.75" thickBot="1" x14ac:dyDescent="0.3">
      <c r="B20" s="223"/>
      <c r="C20" s="222" t="s">
        <v>456</v>
      </c>
      <c r="D20" s="249" t="s">
        <v>511</v>
      </c>
      <c r="E20" s="253"/>
      <c r="F20" s="255" t="s">
        <v>501</v>
      </c>
      <c r="G20" s="239"/>
      <c r="H20" s="242"/>
      <c r="I20" s="254"/>
      <c r="J20" s="253" t="s">
        <v>452</v>
      </c>
      <c r="K20" s="239" t="s">
        <v>488</v>
      </c>
      <c r="L20" s="239"/>
    </row>
    <row r="21" spans="2:12" ht="25.5" thickBot="1" x14ac:dyDescent="0.3">
      <c r="B21" s="223"/>
      <c r="C21" s="222" t="s">
        <v>454</v>
      </c>
      <c r="D21" s="249" t="s">
        <v>223</v>
      </c>
      <c r="E21" s="250"/>
      <c r="F21" s="252" t="s">
        <v>535</v>
      </c>
      <c r="G21" s="234"/>
      <c r="H21" s="237"/>
      <c r="I21" s="251"/>
      <c r="J21" s="250" t="s">
        <v>452</v>
      </c>
      <c r="K21" s="234" t="s">
        <v>488</v>
      </c>
      <c r="L21" s="234"/>
    </row>
    <row r="22" spans="2:12" ht="17.25" thickBot="1" x14ac:dyDescent="0.3">
      <c r="B22" s="223"/>
      <c r="C22" s="222" t="s">
        <v>475</v>
      </c>
      <c r="D22" s="249" t="s">
        <v>508</v>
      </c>
      <c r="E22" s="250"/>
      <c r="F22" s="252" t="s">
        <v>531</v>
      </c>
      <c r="G22" s="234"/>
      <c r="H22" s="237"/>
      <c r="I22" s="251"/>
      <c r="J22" s="250" t="s">
        <v>452</v>
      </c>
      <c r="K22" s="229" t="s">
        <v>488</v>
      </c>
      <c r="L22" s="234"/>
    </row>
    <row r="23" spans="2:12" ht="16.5" customHeight="1" thickBot="1" x14ac:dyDescent="0.3">
      <c r="B23" s="227">
        <v>3</v>
      </c>
      <c r="C23" s="350" t="s">
        <v>534</v>
      </c>
      <c r="D23" s="350"/>
      <c r="E23" s="231"/>
      <c r="F23" s="231"/>
      <c r="G23" s="231"/>
      <c r="H23" s="266"/>
      <c r="I23" s="231"/>
      <c r="J23" s="231"/>
      <c r="K23" s="225"/>
      <c r="L23" s="265"/>
    </row>
    <row r="24" spans="2:12" ht="17.25" thickBot="1" x14ac:dyDescent="0.3">
      <c r="B24" s="223"/>
      <c r="C24" s="222" t="s">
        <v>456</v>
      </c>
      <c r="D24" s="249" t="s">
        <v>511</v>
      </c>
      <c r="E24" s="253"/>
      <c r="F24" s="255" t="s">
        <v>533</v>
      </c>
      <c r="G24" s="239"/>
      <c r="H24" s="242"/>
      <c r="I24" s="254"/>
      <c r="J24" s="253" t="s">
        <v>452</v>
      </c>
      <c r="K24" s="239" t="s">
        <v>530</v>
      </c>
      <c r="L24" s="239"/>
    </row>
    <row r="25" spans="2:12" ht="17.25" thickBot="1" x14ac:dyDescent="0.3">
      <c r="B25" s="223"/>
      <c r="C25" s="222" t="s">
        <v>454</v>
      </c>
      <c r="D25" s="249" t="s">
        <v>223</v>
      </c>
      <c r="E25" s="250"/>
      <c r="F25" s="252" t="s">
        <v>532</v>
      </c>
      <c r="G25" s="234"/>
      <c r="H25" s="237"/>
      <c r="I25" s="251"/>
      <c r="J25" s="250" t="s">
        <v>452</v>
      </c>
      <c r="K25" s="234" t="s">
        <v>530</v>
      </c>
      <c r="L25" s="234"/>
    </row>
    <row r="26" spans="2:12" ht="17.25" thickBot="1" x14ac:dyDescent="0.3">
      <c r="B26" s="223"/>
      <c r="C26" s="222" t="s">
        <v>475</v>
      </c>
      <c r="D26" s="249" t="s">
        <v>508</v>
      </c>
      <c r="E26" s="250"/>
      <c r="F26" s="252" t="s">
        <v>531</v>
      </c>
      <c r="G26" s="234"/>
      <c r="H26" s="237"/>
      <c r="I26" s="251"/>
      <c r="J26" s="250" t="s">
        <v>452</v>
      </c>
      <c r="K26" s="229" t="s">
        <v>530</v>
      </c>
      <c r="L26" s="234"/>
    </row>
    <row r="27" spans="2:12" ht="16.5" customHeight="1" thickBot="1" x14ac:dyDescent="0.3">
      <c r="B27" s="227">
        <v>4</v>
      </c>
      <c r="C27" s="350" t="s">
        <v>529</v>
      </c>
      <c r="D27" s="350"/>
      <c r="E27" s="231"/>
      <c r="F27" s="231"/>
      <c r="G27" s="231"/>
      <c r="H27" s="266"/>
      <c r="I27" s="231"/>
      <c r="J27" s="231"/>
      <c r="K27" s="225"/>
      <c r="L27" s="265"/>
    </row>
    <row r="28" spans="2:12" ht="33.75" thickBot="1" x14ac:dyDescent="0.3">
      <c r="B28" s="277"/>
      <c r="C28" s="276" t="s">
        <v>456</v>
      </c>
      <c r="D28" s="275" t="s">
        <v>528</v>
      </c>
      <c r="E28" s="225"/>
      <c r="F28" s="225"/>
      <c r="G28" s="225"/>
      <c r="H28" s="226"/>
      <c r="I28" s="225"/>
      <c r="J28" s="225"/>
      <c r="K28" s="225"/>
      <c r="L28" s="224"/>
    </row>
    <row r="29" spans="2:12" ht="17.25" thickBot="1" x14ac:dyDescent="0.3">
      <c r="B29" s="223"/>
      <c r="C29" s="222"/>
      <c r="D29" s="274" t="s">
        <v>527</v>
      </c>
      <c r="E29" s="253"/>
      <c r="F29" s="255" t="s">
        <v>509</v>
      </c>
      <c r="G29" s="239"/>
      <c r="H29" s="242"/>
      <c r="I29" s="254"/>
      <c r="J29" s="253" t="s">
        <v>452</v>
      </c>
      <c r="K29" s="239" t="s">
        <v>520</v>
      </c>
      <c r="L29" s="239"/>
    </row>
    <row r="30" spans="2:12" ht="17.25" thickBot="1" x14ac:dyDescent="0.3">
      <c r="B30" s="223"/>
      <c r="C30" s="222"/>
      <c r="D30" s="274" t="s">
        <v>526</v>
      </c>
      <c r="E30" s="250"/>
      <c r="F30" s="252" t="s">
        <v>507</v>
      </c>
      <c r="G30" s="234"/>
      <c r="H30" s="237"/>
      <c r="I30" s="251"/>
      <c r="J30" s="250" t="s">
        <v>452</v>
      </c>
      <c r="K30" s="234" t="s">
        <v>520</v>
      </c>
      <c r="L30" s="234"/>
    </row>
    <row r="31" spans="2:12" ht="83.25" thickBot="1" x14ac:dyDescent="0.3">
      <c r="B31" s="264"/>
      <c r="C31" s="222" t="s">
        <v>454</v>
      </c>
      <c r="D31" s="249" t="s">
        <v>525</v>
      </c>
      <c r="E31" s="235"/>
      <c r="F31" s="252" t="s">
        <v>521</v>
      </c>
      <c r="G31" s="273"/>
      <c r="H31" s="237"/>
      <c r="I31" s="251"/>
      <c r="J31" s="250" t="s">
        <v>452</v>
      </c>
      <c r="K31" s="234" t="s">
        <v>520</v>
      </c>
      <c r="L31" s="234"/>
    </row>
    <row r="32" spans="2:12" ht="33.75" thickBot="1" x14ac:dyDescent="0.3">
      <c r="B32" s="264"/>
      <c r="C32" s="222" t="s">
        <v>475</v>
      </c>
      <c r="D32" s="249" t="s">
        <v>524</v>
      </c>
      <c r="E32" s="230"/>
      <c r="F32" s="248" t="s">
        <v>523</v>
      </c>
      <c r="G32" s="265"/>
      <c r="H32" s="232"/>
      <c r="I32" s="247"/>
      <c r="J32" s="246" t="s">
        <v>452</v>
      </c>
      <c r="K32" s="229" t="s">
        <v>520</v>
      </c>
      <c r="L32" s="229"/>
    </row>
    <row r="33" spans="2:12" ht="66.75" thickBot="1" x14ac:dyDescent="0.3">
      <c r="B33" s="264"/>
      <c r="C33" s="222" t="s">
        <v>473</v>
      </c>
      <c r="D33" s="249" t="s">
        <v>522</v>
      </c>
      <c r="E33" s="270"/>
      <c r="F33" s="220" t="s">
        <v>521</v>
      </c>
      <c r="G33" s="224"/>
      <c r="H33" s="219"/>
      <c r="I33" s="272"/>
      <c r="J33" s="262" t="s">
        <v>452</v>
      </c>
      <c r="K33" s="218" t="s">
        <v>520</v>
      </c>
      <c r="L33" s="218"/>
    </row>
    <row r="34" spans="2:12" ht="15.75" thickBot="1" x14ac:dyDescent="0.3">
      <c r="B34" s="269"/>
    </row>
    <row r="35" spans="2:12" ht="16.5" customHeight="1" thickBot="1" x14ac:dyDescent="0.3">
      <c r="B35" s="268">
        <v>5</v>
      </c>
      <c r="C35" s="350" t="s">
        <v>519</v>
      </c>
      <c r="D35" s="350"/>
      <c r="E35" s="231"/>
      <c r="F35" s="231"/>
      <c r="G35" s="231"/>
      <c r="H35" s="266"/>
      <c r="I35" s="231"/>
      <c r="J35" s="231"/>
      <c r="K35" s="231"/>
      <c r="L35" s="265"/>
    </row>
    <row r="36" spans="2:12" ht="25.5" thickBot="1" x14ac:dyDescent="0.3">
      <c r="B36" s="223"/>
      <c r="C36" s="222" t="s">
        <v>486</v>
      </c>
      <c r="D36" s="249" t="s">
        <v>515</v>
      </c>
      <c r="E36" s="253"/>
      <c r="F36" s="255" t="s">
        <v>518</v>
      </c>
      <c r="G36" s="239"/>
      <c r="H36" s="242"/>
      <c r="I36" s="254"/>
      <c r="J36" s="253" t="s">
        <v>452</v>
      </c>
      <c r="K36" s="239" t="s">
        <v>481</v>
      </c>
      <c r="L36" s="239"/>
    </row>
    <row r="37" spans="2:12" ht="17.25" thickBot="1" x14ac:dyDescent="0.3">
      <c r="B37" s="223"/>
      <c r="C37" s="222" t="s">
        <v>484</v>
      </c>
      <c r="D37" s="249" t="s">
        <v>508</v>
      </c>
      <c r="E37" s="250"/>
      <c r="F37" s="252" t="s">
        <v>518</v>
      </c>
      <c r="G37" s="234"/>
      <c r="H37" s="237"/>
      <c r="I37" s="251"/>
      <c r="J37" s="250" t="s">
        <v>452</v>
      </c>
      <c r="K37" s="229" t="s">
        <v>517</v>
      </c>
      <c r="L37" s="234"/>
    </row>
    <row r="38" spans="2:12" ht="24.75" customHeight="1" thickBot="1" x14ac:dyDescent="0.3">
      <c r="B38" s="227">
        <v>6</v>
      </c>
      <c r="C38" s="350" t="s">
        <v>516</v>
      </c>
      <c r="D38" s="350"/>
      <c r="E38" s="231"/>
      <c r="F38" s="231"/>
      <c r="G38" s="231"/>
      <c r="H38" s="266"/>
      <c r="I38" s="231"/>
      <c r="J38" s="231"/>
      <c r="K38" s="225"/>
      <c r="L38" s="265"/>
    </row>
    <row r="39" spans="2:12" ht="25.5" thickBot="1" x14ac:dyDescent="0.3">
      <c r="B39" s="223"/>
      <c r="C39" s="222" t="s">
        <v>486</v>
      </c>
      <c r="D39" s="249" t="s">
        <v>515</v>
      </c>
      <c r="E39" s="253"/>
      <c r="F39" s="255" t="s">
        <v>514</v>
      </c>
      <c r="G39" s="239"/>
      <c r="H39" s="242"/>
      <c r="I39" s="254"/>
      <c r="J39" s="253" t="s">
        <v>452</v>
      </c>
      <c r="K39" s="218" t="s">
        <v>513</v>
      </c>
      <c r="L39" s="239"/>
    </row>
    <row r="40" spans="2:12" ht="16.5" customHeight="1" thickBot="1" x14ac:dyDescent="0.3">
      <c r="B40" s="227">
        <v>7</v>
      </c>
      <c r="C40" s="350" t="s">
        <v>512</v>
      </c>
      <c r="D40" s="350"/>
      <c r="E40" s="231"/>
      <c r="F40" s="231"/>
      <c r="G40" s="231"/>
      <c r="H40" s="266"/>
      <c r="I40" s="231"/>
      <c r="J40" s="231"/>
      <c r="K40" s="225"/>
      <c r="L40" s="265"/>
    </row>
    <row r="41" spans="2:12" ht="25.5" thickBot="1" x14ac:dyDescent="0.3">
      <c r="B41" s="223"/>
      <c r="C41" s="222" t="s">
        <v>486</v>
      </c>
      <c r="D41" s="249" t="s">
        <v>511</v>
      </c>
      <c r="E41" s="262"/>
      <c r="F41" s="220" t="s">
        <v>510</v>
      </c>
      <c r="G41" s="218"/>
      <c r="H41" s="219"/>
      <c r="I41" s="254"/>
      <c r="J41" s="262" t="s">
        <v>452</v>
      </c>
      <c r="K41" s="239" t="s">
        <v>506</v>
      </c>
      <c r="L41" s="239"/>
    </row>
    <row r="42" spans="2:12" ht="17.25" thickBot="1" x14ac:dyDescent="0.3">
      <c r="B42" s="223"/>
      <c r="C42" s="222" t="s">
        <v>484</v>
      </c>
      <c r="D42" s="249" t="s">
        <v>223</v>
      </c>
      <c r="E42" s="253"/>
      <c r="F42" s="255" t="s">
        <v>509</v>
      </c>
      <c r="G42" s="239"/>
      <c r="H42" s="242"/>
      <c r="I42" s="251"/>
      <c r="J42" s="253" t="s">
        <v>452</v>
      </c>
      <c r="K42" s="234" t="s">
        <v>506</v>
      </c>
      <c r="L42" s="234"/>
    </row>
    <row r="43" spans="2:12" ht="17.25" thickBot="1" x14ac:dyDescent="0.3">
      <c r="B43" s="223"/>
      <c r="C43" s="222" t="s">
        <v>475</v>
      </c>
      <c r="D43" s="249" t="s">
        <v>508</v>
      </c>
      <c r="E43" s="246"/>
      <c r="F43" s="248" t="s">
        <v>507</v>
      </c>
      <c r="G43" s="229"/>
      <c r="H43" s="232"/>
      <c r="I43" s="232"/>
      <c r="J43" s="229" t="s">
        <v>452</v>
      </c>
      <c r="K43" s="229" t="s">
        <v>506</v>
      </c>
      <c r="L43" s="229"/>
    </row>
    <row r="44" spans="2:12" ht="15.75" thickBot="1" x14ac:dyDescent="0.3">
      <c r="B44" s="351" t="s">
        <v>466</v>
      </c>
      <c r="C44" s="352"/>
      <c r="D44" s="352"/>
      <c r="E44" s="352"/>
      <c r="F44" s="352"/>
      <c r="G44" s="352"/>
      <c r="H44" s="352"/>
      <c r="I44" s="245"/>
      <c r="J44" s="245"/>
      <c r="K44" s="245"/>
      <c r="L44" s="244"/>
    </row>
    <row r="45" spans="2:12" ht="24.75" customHeight="1" thickBot="1" x14ac:dyDescent="0.3">
      <c r="B45" s="227">
        <v>1</v>
      </c>
      <c r="C45" s="350" t="s">
        <v>501</v>
      </c>
      <c r="D45" s="350"/>
      <c r="E45" s="225"/>
      <c r="F45" s="226"/>
      <c r="G45" s="225"/>
      <c r="H45" s="226"/>
      <c r="I45" s="225"/>
      <c r="J45" s="225"/>
      <c r="K45" s="225"/>
      <c r="L45" s="224"/>
    </row>
    <row r="46" spans="2:12" ht="33.75" thickBot="1" x14ac:dyDescent="0.3">
      <c r="B46" s="264"/>
      <c r="C46" s="263" t="s">
        <v>456</v>
      </c>
      <c r="D46" s="249" t="s">
        <v>505</v>
      </c>
      <c r="E46" s="262"/>
      <c r="F46" s="261" t="s">
        <v>501</v>
      </c>
      <c r="G46" s="218"/>
      <c r="H46" s="219"/>
      <c r="I46" s="241"/>
      <c r="J46" s="240"/>
      <c r="K46" s="239" t="s">
        <v>496</v>
      </c>
      <c r="L46" s="239"/>
    </row>
    <row r="47" spans="2:12" ht="27.75" thickBot="1" x14ac:dyDescent="0.3">
      <c r="B47" s="264"/>
      <c r="C47" s="263" t="s">
        <v>454</v>
      </c>
      <c r="D47" s="249" t="s">
        <v>504</v>
      </c>
      <c r="E47" s="262"/>
      <c r="F47" s="261" t="s">
        <v>503</v>
      </c>
      <c r="G47" s="218"/>
      <c r="H47" s="219"/>
      <c r="I47" s="236"/>
      <c r="J47" s="235"/>
      <c r="K47" s="234" t="s">
        <v>496</v>
      </c>
      <c r="L47" s="234"/>
    </row>
    <row r="48" spans="2:12" ht="42" thickBot="1" x14ac:dyDescent="0.3">
      <c r="B48" s="264"/>
      <c r="C48" s="263" t="s">
        <v>475</v>
      </c>
      <c r="D48" s="249" t="s">
        <v>502</v>
      </c>
      <c r="E48" s="262"/>
      <c r="F48" s="261" t="s">
        <v>501</v>
      </c>
      <c r="G48" s="218"/>
      <c r="H48" s="219"/>
      <c r="I48" s="236"/>
      <c r="J48" s="235"/>
      <c r="K48" s="234" t="s">
        <v>496</v>
      </c>
      <c r="L48" s="234"/>
    </row>
    <row r="49" spans="2:12" ht="42" thickBot="1" x14ac:dyDescent="0.3">
      <c r="B49" s="264"/>
      <c r="C49" s="263" t="s">
        <v>473</v>
      </c>
      <c r="D49" s="249" t="s">
        <v>500</v>
      </c>
      <c r="E49" s="262"/>
      <c r="F49" s="261" t="s">
        <v>499</v>
      </c>
      <c r="G49" s="218"/>
      <c r="H49" s="219"/>
      <c r="I49" s="236"/>
      <c r="J49" s="235"/>
      <c r="K49" s="234" t="s">
        <v>496</v>
      </c>
      <c r="L49" s="234"/>
    </row>
    <row r="50" spans="2:12" ht="33.75" thickBot="1" x14ac:dyDescent="0.3">
      <c r="B50" s="264"/>
      <c r="C50" s="263" t="s">
        <v>469</v>
      </c>
      <c r="D50" s="249" t="s">
        <v>498</v>
      </c>
      <c r="E50" s="262"/>
      <c r="F50" s="261" t="s">
        <v>497</v>
      </c>
      <c r="G50" s="218"/>
      <c r="H50" s="219"/>
      <c r="I50" s="236"/>
      <c r="J50" s="235"/>
      <c r="K50" s="229" t="s">
        <v>496</v>
      </c>
      <c r="L50" s="234"/>
    </row>
    <row r="51" spans="2:12" ht="24.75" customHeight="1" thickBot="1" x14ac:dyDescent="0.3">
      <c r="B51" s="227">
        <v>2</v>
      </c>
      <c r="C51" s="350" t="s">
        <v>495</v>
      </c>
      <c r="D51" s="350"/>
      <c r="E51" s="225"/>
      <c r="F51" s="271"/>
      <c r="G51" s="225"/>
      <c r="H51" s="226"/>
      <c r="I51" s="231"/>
      <c r="J51" s="231"/>
      <c r="K51" s="225"/>
      <c r="L51" s="265"/>
    </row>
    <row r="52" spans="2:12" ht="66.75" thickBot="1" x14ac:dyDescent="0.3">
      <c r="B52" s="264"/>
      <c r="C52" s="263" t="s">
        <v>456</v>
      </c>
      <c r="D52" s="249" t="s">
        <v>494</v>
      </c>
      <c r="E52" s="262"/>
      <c r="F52" s="261" t="s">
        <v>491</v>
      </c>
      <c r="G52" s="218"/>
      <c r="H52" s="219"/>
      <c r="I52" s="241"/>
      <c r="J52" s="240"/>
      <c r="K52" s="239" t="s">
        <v>488</v>
      </c>
      <c r="L52" s="239"/>
    </row>
    <row r="53" spans="2:12" ht="58.5" thickBot="1" x14ac:dyDescent="0.3">
      <c r="B53" s="264"/>
      <c r="C53" s="263" t="s">
        <v>454</v>
      </c>
      <c r="D53" s="249" t="s">
        <v>493</v>
      </c>
      <c r="E53" s="262"/>
      <c r="F53" s="261" t="s">
        <v>491</v>
      </c>
      <c r="G53" s="218"/>
      <c r="H53" s="219"/>
      <c r="I53" s="236"/>
      <c r="J53" s="235"/>
      <c r="K53" s="234" t="s">
        <v>488</v>
      </c>
      <c r="L53" s="234"/>
    </row>
    <row r="54" spans="2:12" ht="75" thickBot="1" x14ac:dyDescent="0.3">
      <c r="B54" s="264"/>
      <c r="C54" s="263" t="s">
        <v>475</v>
      </c>
      <c r="D54" s="249" t="s">
        <v>492</v>
      </c>
      <c r="E54" s="262"/>
      <c r="F54" s="261" t="s">
        <v>491</v>
      </c>
      <c r="G54" s="218"/>
      <c r="H54" s="219"/>
      <c r="I54" s="231"/>
      <c r="J54" s="230"/>
      <c r="K54" s="229" t="s">
        <v>488</v>
      </c>
      <c r="L54" s="229"/>
    </row>
    <row r="55" spans="2:12" ht="75" thickBot="1" x14ac:dyDescent="0.3">
      <c r="B55" s="264"/>
      <c r="C55" s="263" t="s">
        <v>473</v>
      </c>
      <c r="D55" s="249" t="s">
        <v>490</v>
      </c>
      <c r="E55" s="262"/>
      <c r="F55" s="261" t="s">
        <v>489</v>
      </c>
      <c r="G55" s="218"/>
      <c r="H55" s="219"/>
      <c r="I55" s="225"/>
      <c r="J55" s="270"/>
      <c r="K55" s="218" t="s">
        <v>488</v>
      </c>
      <c r="L55" s="218"/>
    </row>
    <row r="56" spans="2:12" ht="15.75" thickBot="1" x14ac:dyDescent="0.3">
      <c r="B56" s="269"/>
    </row>
    <row r="57" spans="2:12" ht="15.75" thickBot="1" x14ac:dyDescent="0.3">
      <c r="B57" s="268">
        <v>3</v>
      </c>
      <c r="C57" s="350" t="s">
        <v>487</v>
      </c>
      <c r="D57" s="350"/>
      <c r="E57" s="231"/>
      <c r="F57" s="267"/>
      <c r="G57" s="231"/>
      <c r="H57" s="266"/>
      <c r="I57" s="231"/>
      <c r="J57" s="231"/>
      <c r="K57" s="231"/>
      <c r="L57" s="265"/>
    </row>
    <row r="58" spans="2:12" ht="25.5" thickBot="1" x14ac:dyDescent="0.3">
      <c r="B58" s="264"/>
      <c r="C58" s="263" t="s">
        <v>486</v>
      </c>
      <c r="D58" s="249" t="s">
        <v>485</v>
      </c>
      <c r="E58" s="262"/>
      <c r="F58" s="261" t="s">
        <v>482</v>
      </c>
      <c r="G58" s="218"/>
      <c r="H58" s="219"/>
      <c r="I58" s="241"/>
      <c r="J58" s="240"/>
      <c r="K58" s="239" t="s">
        <v>481</v>
      </c>
      <c r="L58" s="239"/>
    </row>
    <row r="59" spans="2:12" ht="58.5" thickBot="1" x14ac:dyDescent="0.3">
      <c r="B59" s="264"/>
      <c r="C59" s="263" t="s">
        <v>484</v>
      </c>
      <c r="D59" s="249" t="s">
        <v>483</v>
      </c>
      <c r="E59" s="262"/>
      <c r="F59" s="261" t="s">
        <v>482</v>
      </c>
      <c r="G59" s="218"/>
      <c r="H59" s="219"/>
      <c r="I59" s="231"/>
      <c r="J59" s="230"/>
      <c r="K59" s="229" t="s">
        <v>481</v>
      </c>
      <c r="L59" s="229"/>
    </row>
    <row r="60" spans="2:12" ht="15.75" thickBot="1" x14ac:dyDescent="0.3">
      <c r="B60" s="260"/>
      <c r="C60" s="259"/>
      <c r="D60" s="259"/>
      <c r="E60" s="259"/>
      <c r="F60" s="259"/>
      <c r="G60" s="259"/>
      <c r="H60" s="259"/>
      <c r="I60" s="259"/>
      <c r="J60" s="259"/>
      <c r="K60" s="259"/>
      <c r="L60" s="258"/>
    </row>
    <row r="61" spans="2:12" ht="15.75" thickBot="1" x14ac:dyDescent="0.3">
      <c r="B61" s="355" t="s">
        <v>480</v>
      </c>
      <c r="C61" s="356"/>
      <c r="D61" s="356"/>
      <c r="E61" s="356"/>
      <c r="F61" s="356"/>
      <c r="G61" s="356"/>
      <c r="H61" s="356"/>
      <c r="I61" s="257"/>
      <c r="J61" s="257"/>
      <c r="K61" s="257"/>
      <c r="L61" s="256"/>
    </row>
    <row r="62" spans="2:12" ht="15.75" thickBot="1" x14ac:dyDescent="0.3">
      <c r="B62" s="351" t="s">
        <v>458</v>
      </c>
      <c r="C62" s="352"/>
      <c r="D62" s="352"/>
      <c r="E62" s="352"/>
      <c r="F62" s="352"/>
      <c r="G62" s="352"/>
      <c r="H62" s="352"/>
      <c r="I62" s="245"/>
      <c r="J62" s="245"/>
      <c r="K62" s="245"/>
      <c r="L62" s="244"/>
    </row>
    <row r="63" spans="2:12" ht="16.5" customHeight="1" thickBot="1" x14ac:dyDescent="0.3">
      <c r="B63" s="227">
        <v>1</v>
      </c>
      <c r="C63" s="350" t="s">
        <v>479</v>
      </c>
      <c r="D63" s="350"/>
      <c r="E63" s="225"/>
      <c r="F63" s="226"/>
      <c r="G63" s="225"/>
      <c r="H63" s="226"/>
      <c r="I63" s="225"/>
      <c r="J63" s="225"/>
      <c r="K63" s="225"/>
      <c r="L63" s="224"/>
    </row>
    <row r="64" spans="2:12" ht="33.75" thickBot="1" x14ac:dyDescent="0.3">
      <c r="B64" s="223"/>
      <c r="C64" s="222" t="s">
        <v>456</v>
      </c>
      <c r="D64" s="249" t="s">
        <v>478</v>
      </c>
      <c r="E64" s="253"/>
      <c r="F64" s="255" t="s">
        <v>477</v>
      </c>
      <c r="G64" s="239"/>
      <c r="H64" s="242"/>
      <c r="I64" s="254"/>
      <c r="J64" s="253" t="s">
        <v>452</v>
      </c>
      <c r="K64" s="239" t="s">
        <v>470</v>
      </c>
      <c r="L64" s="239"/>
    </row>
    <row r="65" spans="2:12" ht="50.25" thickBot="1" x14ac:dyDescent="0.3">
      <c r="B65" s="223"/>
      <c r="C65" s="222" t="s">
        <v>454</v>
      </c>
      <c r="D65" s="249" t="s">
        <v>476</v>
      </c>
      <c r="E65" s="250"/>
      <c r="F65" s="252" t="s">
        <v>471</v>
      </c>
      <c r="G65" s="234"/>
      <c r="H65" s="237"/>
      <c r="I65" s="251"/>
      <c r="J65" s="250" t="s">
        <v>452</v>
      </c>
      <c r="K65" s="234" t="s">
        <v>470</v>
      </c>
      <c r="L65" s="234"/>
    </row>
    <row r="66" spans="2:12" ht="50.25" thickBot="1" x14ac:dyDescent="0.3">
      <c r="B66" s="223"/>
      <c r="C66" s="222" t="s">
        <v>475</v>
      </c>
      <c r="D66" s="249" t="s">
        <v>474</v>
      </c>
      <c r="E66" s="250"/>
      <c r="F66" s="252" t="s">
        <v>471</v>
      </c>
      <c r="G66" s="234"/>
      <c r="H66" s="237"/>
      <c r="I66" s="251"/>
      <c r="J66" s="250" t="s">
        <v>452</v>
      </c>
      <c r="K66" s="234" t="s">
        <v>470</v>
      </c>
      <c r="L66" s="234"/>
    </row>
    <row r="67" spans="2:12" ht="50.25" thickBot="1" x14ac:dyDescent="0.3">
      <c r="B67" s="223"/>
      <c r="C67" s="222" t="s">
        <v>473</v>
      </c>
      <c r="D67" s="249" t="s">
        <v>472</v>
      </c>
      <c r="E67" s="250"/>
      <c r="F67" s="252" t="s">
        <v>471</v>
      </c>
      <c r="G67" s="234"/>
      <c r="H67" s="237"/>
      <c r="I67" s="251"/>
      <c r="J67" s="250" t="s">
        <v>452</v>
      </c>
      <c r="K67" s="234" t="s">
        <v>470</v>
      </c>
      <c r="L67" s="234"/>
    </row>
    <row r="68" spans="2:12" ht="58.5" thickBot="1" x14ac:dyDescent="0.3">
      <c r="B68" s="223"/>
      <c r="C68" s="222" t="s">
        <v>469</v>
      </c>
      <c r="D68" s="249" t="s">
        <v>468</v>
      </c>
      <c r="E68" s="246"/>
      <c r="F68" s="248"/>
      <c r="G68" s="229"/>
      <c r="H68" s="232"/>
      <c r="I68" s="247"/>
      <c r="J68" s="246" t="s">
        <v>452</v>
      </c>
      <c r="K68" s="229" t="s">
        <v>467</v>
      </c>
      <c r="L68" s="229"/>
    </row>
    <row r="69" spans="2:12" ht="15.75" thickBot="1" x14ac:dyDescent="0.3">
      <c r="B69" s="351" t="s">
        <v>466</v>
      </c>
      <c r="C69" s="352"/>
      <c r="D69" s="352"/>
      <c r="E69" s="352"/>
      <c r="F69" s="352"/>
      <c r="G69" s="352"/>
      <c r="H69" s="352"/>
      <c r="I69" s="245"/>
      <c r="J69" s="245"/>
      <c r="K69" s="245"/>
      <c r="L69" s="244"/>
    </row>
    <row r="70" spans="2:12" ht="33" customHeight="1" thickBot="1" x14ac:dyDescent="0.3">
      <c r="B70" s="223">
        <v>1</v>
      </c>
      <c r="C70" s="353" t="s">
        <v>465</v>
      </c>
      <c r="D70" s="354"/>
      <c r="E70" s="239"/>
      <c r="F70" s="243" t="s">
        <v>461</v>
      </c>
      <c r="G70" s="239"/>
      <c r="H70" s="242"/>
      <c r="I70" s="241"/>
      <c r="J70" s="240"/>
      <c r="K70" s="239" t="s">
        <v>463</v>
      </c>
      <c r="L70" s="239"/>
    </row>
    <row r="71" spans="2:12" ht="33" customHeight="1" thickBot="1" x14ac:dyDescent="0.3">
      <c r="B71" s="223">
        <v>2</v>
      </c>
      <c r="C71" s="353" t="s">
        <v>464</v>
      </c>
      <c r="D71" s="354"/>
      <c r="E71" s="234"/>
      <c r="F71" s="238" t="s">
        <v>461</v>
      </c>
      <c r="G71" s="234"/>
      <c r="H71" s="237"/>
      <c r="I71" s="236"/>
      <c r="J71" s="235"/>
      <c r="K71" s="234" t="s">
        <v>463</v>
      </c>
      <c r="L71" s="234"/>
    </row>
    <row r="72" spans="2:12" ht="24.75" customHeight="1" thickBot="1" x14ac:dyDescent="0.3">
      <c r="B72" s="223">
        <v>3</v>
      </c>
      <c r="C72" s="353" t="s">
        <v>462</v>
      </c>
      <c r="D72" s="354"/>
      <c r="E72" s="229"/>
      <c r="F72" s="233" t="s">
        <v>461</v>
      </c>
      <c r="G72" s="229"/>
      <c r="H72" s="232"/>
      <c r="I72" s="231"/>
      <c r="J72" s="230"/>
      <c r="K72" s="229" t="s">
        <v>460</v>
      </c>
      <c r="L72" s="229"/>
    </row>
    <row r="73" spans="2:12" ht="15.75" thickBot="1" x14ac:dyDescent="0.3">
      <c r="B73" s="355" t="s">
        <v>459</v>
      </c>
      <c r="C73" s="356"/>
      <c r="D73" s="356"/>
      <c r="E73" s="356"/>
      <c r="F73" s="356"/>
      <c r="G73" s="356"/>
      <c r="H73" s="357"/>
      <c r="I73" s="228"/>
      <c r="J73" s="228"/>
      <c r="K73" s="228"/>
      <c r="L73" s="228"/>
    </row>
    <row r="74" spans="2:12" ht="15.75" thickBot="1" x14ac:dyDescent="0.3">
      <c r="B74" s="358" t="s">
        <v>458</v>
      </c>
      <c r="C74" s="359"/>
      <c r="D74" s="359"/>
      <c r="E74" s="359"/>
      <c r="F74" s="359"/>
      <c r="G74" s="359"/>
      <c r="H74" s="359"/>
      <c r="I74" s="359"/>
      <c r="J74" s="359"/>
      <c r="K74" s="359"/>
      <c r="L74" s="360"/>
    </row>
    <row r="75" spans="2:12" ht="15.75" thickBot="1" x14ac:dyDescent="0.3">
      <c r="B75" s="227">
        <v>1</v>
      </c>
      <c r="C75" s="350" t="s">
        <v>457</v>
      </c>
      <c r="D75" s="350"/>
      <c r="E75" s="225"/>
      <c r="F75" s="226"/>
      <c r="G75" s="225"/>
      <c r="H75" s="226"/>
      <c r="I75" s="225"/>
      <c r="J75" s="225"/>
      <c r="K75" s="225"/>
      <c r="L75" s="224"/>
    </row>
    <row r="76" spans="2:12" ht="25.5" thickBot="1" x14ac:dyDescent="0.3">
      <c r="B76" s="223"/>
      <c r="C76" s="222" t="s">
        <v>456</v>
      </c>
      <c r="D76" s="221" t="s">
        <v>455</v>
      </c>
      <c r="E76" s="218"/>
      <c r="F76" s="220"/>
      <c r="G76" s="218"/>
      <c r="H76" s="219"/>
      <c r="I76" s="218"/>
      <c r="J76" s="218" t="s">
        <v>452</v>
      </c>
      <c r="K76" s="218" t="s">
        <v>451</v>
      </c>
      <c r="L76" s="218"/>
    </row>
    <row r="77" spans="2:12" ht="17.25" thickBot="1" x14ac:dyDescent="0.3">
      <c r="B77" s="223"/>
      <c r="C77" s="222" t="s">
        <v>454</v>
      </c>
      <c r="D77" s="221" t="s">
        <v>453</v>
      </c>
      <c r="E77" s="218"/>
      <c r="F77" s="220"/>
      <c r="G77" s="218"/>
      <c r="H77" s="219"/>
      <c r="I77" s="218"/>
      <c r="J77" s="218" t="s">
        <v>452</v>
      </c>
      <c r="K77" s="218" t="s">
        <v>451</v>
      </c>
      <c r="L77" s="218"/>
    </row>
    <row r="78" spans="2:12" x14ac:dyDescent="0.25">
      <c r="B78" s="217"/>
    </row>
  </sheetData>
  <mergeCells count="35">
    <mergeCell ref="C19:D19"/>
    <mergeCell ref="B5:L5"/>
    <mergeCell ref="B6:L6"/>
    <mergeCell ref="B7:L7"/>
    <mergeCell ref="B8:L8"/>
    <mergeCell ref="B9:L9"/>
    <mergeCell ref="B10:D12"/>
    <mergeCell ref="E10:H10"/>
    <mergeCell ref="I10:J10"/>
    <mergeCell ref="K10:K12"/>
    <mergeCell ref="L10:L12"/>
    <mergeCell ref="E11:F11"/>
    <mergeCell ref="G11:H11"/>
    <mergeCell ref="B13:H13"/>
    <mergeCell ref="B14:H14"/>
    <mergeCell ref="C15:D15"/>
    <mergeCell ref="C63:D63"/>
    <mergeCell ref="C23:D23"/>
    <mergeCell ref="C27:D27"/>
    <mergeCell ref="C35:D35"/>
    <mergeCell ref="C38:D38"/>
    <mergeCell ref="C40:D40"/>
    <mergeCell ref="B44:H44"/>
    <mergeCell ref="C45:D45"/>
    <mergeCell ref="C51:D51"/>
    <mergeCell ref="C57:D57"/>
    <mergeCell ref="B61:H61"/>
    <mergeCell ref="B62:H62"/>
    <mergeCell ref="C75:D75"/>
    <mergeCell ref="B69:H69"/>
    <mergeCell ref="C70:D70"/>
    <mergeCell ref="C71:D71"/>
    <mergeCell ref="C72:D72"/>
    <mergeCell ref="B73:H73"/>
    <mergeCell ref="B74:L7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5</vt:i4>
      </vt:variant>
    </vt:vector>
  </HeadingPairs>
  <TitlesOfParts>
    <vt:vector size="16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Guia</vt:lpstr>
      <vt:lpstr>Hoja2</vt:lpstr>
      <vt:lpstr>'FORMATO 1'!Títulos_a_imprimir</vt:lpstr>
      <vt:lpstr>'FORMATO 5'!Títulos_a_imprimir</vt:lpstr>
      <vt:lpstr>'FORMATO 6A'!Títulos_a_imprimir</vt:lpstr>
      <vt:lpstr>'FORMATO 6C'!Títulos_a_imprimir</vt:lpstr>
      <vt:lpstr>Guia!Títulos_a_imprimir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Marlen</cp:lastModifiedBy>
  <cp:lastPrinted>2016-12-20T19:33:34Z</cp:lastPrinted>
  <dcterms:created xsi:type="dcterms:W3CDTF">2016-10-11T18:36:49Z</dcterms:created>
  <dcterms:modified xsi:type="dcterms:W3CDTF">2021-04-20T19:56:23Z</dcterms:modified>
</cp:coreProperties>
</file>