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ITIFE\"/>
    </mc:Choice>
  </mc:AlternateContent>
  <xr:revisionPtr revIDLastSave="0" documentId="10_ncr:8100000_{23066293-B96B-4065-AEE1-5E96981E9A11}" xr6:coauthVersionLast="32" xr6:coauthVersionMax="45" xr10:uidLastSave="{00000000-0000-0000-0000-000000000000}"/>
  <bookViews>
    <workbookView xWindow="-120" yWindow="-120" windowWidth="29040" windowHeight="15840" tabRatio="870" xr2:uid="{00000000-000D-0000-FFFF-FFFF00000000}"/>
  </bookViews>
  <sheets>
    <sheet name="FORMATO 1" sheetId="1" r:id="rId1"/>
    <sheet name="FORMATO 2" sheetId="2" r:id="rId2"/>
    <sheet name="FORMATO 3" sheetId="3" r:id="rId3"/>
    <sheet name="FORMATO 4" sheetId="12" r:id="rId4"/>
    <sheet name="FORMATO 5" sheetId="13" r:id="rId5"/>
    <sheet name="FORMATO 6A" sheetId="6" r:id="rId6"/>
    <sheet name="FORMATO 6B" sheetId="7" r:id="rId7"/>
    <sheet name="FORMATO 6C" sheetId="8" r:id="rId8"/>
    <sheet name="FORMATO 6D" sheetId="9" r:id="rId9"/>
    <sheet name="Guia" sheetId="10" state="hidden" r:id="rId10"/>
    <sheet name="Hoja2" sheetId="11" state="hidden" r:id="rId11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  <definedName name="_xlnm.Print_Titles" localSheetId="9">Guia!$2:$10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3" l="1"/>
  <c r="G77" i="13"/>
  <c r="F77" i="13"/>
  <c r="D77" i="13"/>
  <c r="C77" i="13"/>
  <c r="H76" i="13"/>
  <c r="E76" i="13"/>
  <c r="E77" i="13" s="1"/>
  <c r="H75" i="13"/>
  <c r="H77" i="13" s="1"/>
  <c r="E75" i="13"/>
  <c r="H70" i="13"/>
  <c r="H69" i="13" s="1"/>
  <c r="E70" i="13"/>
  <c r="G69" i="13"/>
  <c r="F69" i="13"/>
  <c r="E69" i="13"/>
  <c r="D69" i="13"/>
  <c r="C69" i="13"/>
  <c r="H65" i="13"/>
  <c r="E65" i="13"/>
  <c r="H64" i="13"/>
  <c r="E64" i="13"/>
  <c r="H63" i="13"/>
  <c r="E63" i="13"/>
  <c r="H62" i="13"/>
  <c r="E62" i="13"/>
  <c r="E61" i="13" s="1"/>
  <c r="H61" i="13"/>
  <c r="G61" i="13"/>
  <c r="F61" i="13"/>
  <c r="D61" i="13"/>
  <c r="C61" i="13"/>
  <c r="H60" i="13"/>
  <c r="E60" i="13"/>
  <c r="H59" i="13"/>
  <c r="H56" i="13" s="1"/>
  <c r="E59" i="13"/>
  <c r="H58" i="13"/>
  <c r="E58" i="13"/>
  <c r="H57" i="13"/>
  <c r="E57" i="13"/>
  <c r="G56" i="13"/>
  <c r="F56" i="13"/>
  <c r="E56" i="13"/>
  <c r="D56" i="13"/>
  <c r="C56" i="13"/>
  <c r="H55" i="13"/>
  <c r="E55" i="13"/>
  <c r="H54" i="13"/>
  <c r="E54" i="13"/>
  <c r="H53" i="13"/>
  <c r="E53" i="13"/>
  <c r="H52" i="13"/>
  <c r="E52" i="13"/>
  <c r="H51" i="13"/>
  <c r="E51" i="13"/>
  <c r="H50" i="13"/>
  <c r="E50" i="13"/>
  <c r="H49" i="13"/>
  <c r="H47" i="13" s="1"/>
  <c r="E49" i="13"/>
  <c r="E47" i="13" s="1"/>
  <c r="E67" i="13" s="1"/>
  <c r="H48" i="13"/>
  <c r="E48" i="13"/>
  <c r="G47" i="13"/>
  <c r="G67" i="13" s="1"/>
  <c r="F47" i="13"/>
  <c r="F67" i="13" s="1"/>
  <c r="D47" i="13"/>
  <c r="D67" i="13" s="1"/>
  <c r="C47" i="13"/>
  <c r="C67" i="13" s="1"/>
  <c r="H40" i="13"/>
  <c r="H38" i="13" s="1"/>
  <c r="E40" i="13"/>
  <c r="E38" i="13" s="1"/>
  <c r="H39" i="13"/>
  <c r="E39" i="13"/>
  <c r="G38" i="13"/>
  <c r="F38" i="13"/>
  <c r="D38" i="13"/>
  <c r="C38" i="13"/>
  <c r="H37" i="13"/>
  <c r="E37" i="13"/>
  <c r="H36" i="13"/>
  <c r="G36" i="13"/>
  <c r="F36" i="13"/>
  <c r="E36" i="13"/>
  <c r="D36" i="13"/>
  <c r="C36" i="13"/>
  <c r="E35" i="13"/>
  <c r="H34" i="13"/>
  <c r="E34" i="13"/>
  <c r="H33" i="13"/>
  <c r="E33" i="13"/>
  <c r="H32" i="13"/>
  <c r="H29" i="13" s="1"/>
  <c r="E32" i="13"/>
  <c r="H31" i="13"/>
  <c r="E31" i="13"/>
  <c r="H30" i="13"/>
  <c r="E30" i="13"/>
  <c r="G29" i="13"/>
  <c r="F29" i="13"/>
  <c r="E29" i="13"/>
  <c r="D29" i="13"/>
  <c r="C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H17" i="13" s="1"/>
  <c r="E18" i="13"/>
  <c r="E17" i="13" s="1"/>
  <c r="G17" i="13"/>
  <c r="G42" i="13" s="1"/>
  <c r="G72" i="13" s="1"/>
  <c r="F17" i="13"/>
  <c r="F42" i="13" s="1"/>
  <c r="F72" i="13" s="1"/>
  <c r="D17" i="13"/>
  <c r="D42" i="13" s="1"/>
  <c r="D72" i="13" s="1"/>
  <c r="C17" i="13"/>
  <c r="C42" i="13" s="1"/>
  <c r="C72" i="13" s="1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E42" i="13" l="1"/>
  <c r="E72" i="13" s="1"/>
  <c r="H42" i="13"/>
  <c r="H72" i="13" s="1"/>
  <c r="H67" i="13"/>
  <c r="E80" i="12" l="1"/>
  <c r="D80" i="12"/>
  <c r="E78" i="12"/>
  <c r="D78" i="12"/>
  <c r="C78" i="12"/>
  <c r="E76" i="12"/>
  <c r="D76" i="12"/>
  <c r="C76" i="12"/>
  <c r="C74" i="12" s="1"/>
  <c r="E75" i="12"/>
  <c r="E74" i="12" s="1"/>
  <c r="E82" i="12" s="1"/>
  <c r="E84" i="12" s="1"/>
  <c r="D75" i="12"/>
  <c r="D74" i="12" s="1"/>
  <c r="C75" i="12"/>
  <c r="E72" i="12"/>
  <c r="D72" i="12"/>
  <c r="D82" i="12" s="1"/>
  <c r="D84" i="12" s="1"/>
  <c r="C72" i="12"/>
  <c r="E62" i="12"/>
  <c r="D62" i="12"/>
  <c r="D64" i="12" s="1"/>
  <c r="D66" i="12" s="1"/>
  <c r="E60" i="12"/>
  <c r="D60" i="12"/>
  <c r="C60" i="12"/>
  <c r="E58" i="12"/>
  <c r="D58" i="12"/>
  <c r="C58" i="12"/>
  <c r="E57" i="12"/>
  <c r="D57" i="12"/>
  <c r="C57" i="12"/>
  <c r="E56" i="12"/>
  <c r="D56" i="12"/>
  <c r="C56" i="12"/>
  <c r="E54" i="12"/>
  <c r="E64" i="12" s="1"/>
  <c r="E66" i="12" s="1"/>
  <c r="D54" i="12"/>
  <c r="C54" i="12"/>
  <c r="C64" i="12" s="1"/>
  <c r="C66" i="12" s="1"/>
  <c r="E48" i="12"/>
  <c r="E12" i="12" s="1"/>
  <c r="E9" i="12" s="1"/>
  <c r="E22" i="12" s="1"/>
  <c r="E24" i="12" s="1"/>
  <c r="E26" i="12" s="1"/>
  <c r="E35" i="12" s="1"/>
  <c r="D48" i="12"/>
  <c r="D12" i="12" s="1"/>
  <c r="D9" i="12" s="1"/>
  <c r="D22" i="12" s="1"/>
  <c r="D24" i="12" s="1"/>
  <c r="D26" i="12" s="1"/>
  <c r="D35" i="12" s="1"/>
  <c r="E44" i="12"/>
  <c r="D44" i="12"/>
  <c r="C44" i="12"/>
  <c r="E41" i="12"/>
  <c r="D41" i="12"/>
  <c r="C41" i="12"/>
  <c r="C48" i="12" s="1"/>
  <c r="C12" i="12" s="1"/>
  <c r="C9" i="12" s="1"/>
  <c r="C22" i="12" s="1"/>
  <c r="C24" i="12" s="1"/>
  <c r="C26" i="12" s="1"/>
  <c r="C35" i="12" s="1"/>
  <c r="E31" i="12"/>
  <c r="D31" i="12"/>
  <c r="C31" i="12"/>
  <c r="E18" i="12"/>
  <c r="D18" i="12"/>
  <c r="E14" i="12"/>
  <c r="D14" i="12"/>
  <c r="C14" i="12"/>
  <c r="C82" i="12" l="1"/>
  <c r="C84" i="12" s="1"/>
  <c r="E29" i="6"/>
  <c r="D10" i="6"/>
  <c r="C19" i="2"/>
  <c r="C29" i="1"/>
  <c r="C25" i="1" l="1"/>
  <c r="E10" i="9" l="1"/>
  <c r="H10" i="9" s="1"/>
  <c r="E11" i="9"/>
  <c r="H11" i="9"/>
  <c r="C12" i="9"/>
  <c r="C9" i="9" s="1"/>
  <c r="D12" i="9"/>
  <c r="D9" i="9" s="1"/>
  <c r="F12" i="9"/>
  <c r="G12" i="9"/>
  <c r="G9" i="9" s="1"/>
  <c r="E13" i="9"/>
  <c r="E12" i="9" s="1"/>
  <c r="H12" i="9" s="1"/>
  <c r="E14" i="9"/>
  <c r="H14" i="9"/>
  <c r="E15" i="9"/>
  <c r="H15" i="9"/>
  <c r="C16" i="9"/>
  <c r="D16" i="9"/>
  <c r="F16" i="9"/>
  <c r="G16" i="9"/>
  <c r="E17" i="9"/>
  <c r="E16" i="9" s="1"/>
  <c r="H17" i="9"/>
  <c r="E18" i="9"/>
  <c r="H18" i="9"/>
  <c r="E19" i="9"/>
  <c r="H19" i="9" s="1"/>
  <c r="E22" i="9"/>
  <c r="H22" i="9" s="1"/>
  <c r="E23" i="9"/>
  <c r="H23" i="9"/>
  <c r="C24" i="9"/>
  <c r="D24" i="9"/>
  <c r="D21" i="9" s="1"/>
  <c r="F24" i="9"/>
  <c r="G24" i="9"/>
  <c r="E25" i="9"/>
  <c r="E24" i="9" s="1"/>
  <c r="H24" i="9" s="1"/>
  <c r="E26" i="9"/>
  <c r="H26" i="9"/>
  <c r="E27" i="9"/>
  <c r="H27" i="9"/>
  <c r="C28" i="9"/>
  <c r="D28" i="9"/>
  <c r="F28" i="9"/>
  <c r="F21" i="9" s="1"/>
  <c r="G28" i="9"/>
  <c r="E29" i="9"/>
  <c r="H29" i="9"/>
  <c r="E30" i="9"/>
  <c r="H30" i="9"/>
  <c r="E31" i="9"/>
  <c r="H31" i="9" s="1"/>
  <c r="B12" i="8"/>
  <c r="C12" i="8"/>
  <c r="E12" i="8"/>
  <c r="F12" i="8"/>
  <c r="D13" i="8"/>
  <c r="G13" i="8"/>
  <c r="D14" i="8"/>
  <c r="G14" i="8" s="1"/>
  <c r="D15" i="8"/>
  <c r="G15" i="8" s="1"/>
  <c r="D16" i="8"/>
  <c r="G16" i="8"/>
  <c r="D17" i="8"/>
  <c r="G17" i="8"/>
  <c r="D18" i="8"/>
  <c r="G18" i="8" s="1"/>
  <c r="D19" i="8"/>
  <c r="G19" i="8" s="1"/>
  <c r="D20" i="8"/>
  <c r="G20" i="8"/>
  <c r="B22" i="8"/>
  <c r="C22" i="8"/>
  <c r="E22" i="8"/>
  <c r="F22" i="8"/>
  <c r="D23" i="8"/>
  <c r="G23" i="8" s="1"/>
  <c r="D24" i="8"/>
  <c r="G24" i="8"/>
  <c r="D25" i="8"/>
  <c r="G25" i="8"/>
  <c r="D26" i="8"/>
  <c r="G26" i="8" s="1"/>
  <c r="D27" i="8"/>
  <c r="G27" i="8" s="1"/>
  <c r="D28" i="8"/>
  <c r="G28" i="8"/>
  <c r="D29" i="8"/>
  <c r="G29" i="8"/>
  <c r="B31" i="8"/>
  <c r="C31" i="8"/>
  <c r="E31" i="8"/>
  <c r="F31" i="8"/>
  <c r="D32" i="8"/>
  <c r="G32" i="8"/>
  <c r="D33" i="8"/>
  <c r="G33" i="8"/>
  <c r="D34" i="8"/>
  <c r="G34" i="8" s="1"/>
  <c r="D35" i="8"/>
  <c r="G35" i="8" s="1"/>
  <c r="D36" i="8"/>
  <c r="G36" i="8"/>
  <c r="D37" i="8"/>
  <c r="G37" i="8"/>
  <c r="D38" i="8"/>
  <c r="G38" i="8" s="1"/>
  <c r="D39" i="8"/>
  <c r="G39" i="8" s="1"/>
  <c r="D40" i="8"/>
  <c r="G40" i="8"/>
  <c r="B42" i="8"/>
  <c r="C42" i="8"/>
  <c r="E42" i="8"/>
  <c r="F42" i="8"/>
  <c r="D43" i="8"/>
  <c r="G43" i="8" s="1"/>
  <c r="D44" i="8"/>
  <c r="G44" i="8"/>
  <c r="D45" i="8"/>
  <c r="G45" i="8"/>
  <c r="D46" i="8"/>
  <c r="G46" i="8" s="1"/>
  <c r="B49" i="8"/>
  <c r="C49" i="8"/>
  <c r="E49" i="8"/>
  <c r="F49" i="8"/>
  <c r="F48" i="8" s="1"/>
  <c r="D50" i="8"/>
  <c r="G50" i="8"/>
  <c r="D51" i="8"/>
  <c r="G51" i="8" s="1"/>
  <c r="D52" i="8"/>
  <c r="G52" i="8" s="1"/>
  <c r="D53" i="8"/>
  <c r="G53" i="8"/>
  <c r="D54" i="8"/>
  <c r="G54" i="8"/>
  <c r="D55" i="8"/>
  <c r="G55" i="8" s="1"/>
  <c r="D56" i="8"/>
  <c r="G56" i="8" s="1"/>
  <c r="D57" i="8"/>
  <c r="G57" i="8"/>
  <c r="B59" i="8"/>
  <c r="C59" i="8"/>
  <c r="E59" i="8"/>
  <c r="F59" i="8"/>
  <c r="D60" i="8"/>
  <c r="G60" i="8" s="1"/>
  <c r="D61" i="8"/>
  <c r="G61" i="8"/>
  <c r="D62" i="8"/>
  <c r="G62" i="8"/>
  <c r="D63" i="8"/>
  <c r="G63" i="8" s="1"/>
  <c r="D64" i="8"/>
  <c r="G64" i="8" s="1"/>
  <c r="D65" i="8"/>
  <c r="G65" i="8"/>
  <c r="D66" i="8"/>
  <c r="G66" i="8"/>
  <c r="B68" i="8"/>
  <c r="C68" i="8"/>
  <c r="E68" i="8"/>
  <c r="F68" i="8"/>
  <c r="D69" i="8"/>
  <c r="G69" i="8"/>
  <c r="D70" i="8"/>
  <c r="G70" i="8"/>
  <c r="D71" i="8"/>
  <c r="G71" i="8" s="1"/>
  <c r="D72" i="8"/>
  <c r="G72" i="8" s="1"/>
  <c r="D73" i="8"/>
  <c r="G73" i="8"/>
  <c r="D74" i="8"/>
  <c r="G74" i="8"/>
  <c r="D75" i="8"/>
  <c r="G75" i="8" s="1"/>
  <c r="D76" i="8"/>
  <c r="G76" i="8" s="1"/>
  <c r="D77" i="8"/>
  <c r="G77" i="8"/>
  <c r="B79" i="8"/>
  <c r="C79" i="8"/>
  <c r="E79" i="8"/>
  <c r="F79" i="8"/>
  <c r="D80" i="8"/>
  <c r="G80" i="8" s="1"/>
  <c r="D81" i="8"/>
  <c r="G81" i="8"/>
  <c r="D82" i="8"/>
  <c r="G82" i="8"/>
  <c r="D83" i="8"/>
  <c r="G83" i="8" s="1"/>
  <c r="C9" i="7"/>
  <c r="D9" i="7"/>
  <c r="F9" i="7"/>
  <c r="G9" i="7"/>
  <c r="G29" i="7" s="1"/>
  <c r="E10" i="7"/>
  <c r="H10" i="7"/>
  <c r="E11" i="7"/>
  <c r="H11" i="7" s="1"/>
  <c r="E12" i="7"/>
  <c r="H12" i="7" s="1"/>
  <c r="H13" i="7"/>
  <c r="H14" i="7"/>
  <c r="H15" i="7"/>
  <c r="H16" i="7"/>
  <c r="H17" i="7"/>
  <c r="C19" i="7"/>
  <c r="D19" i="7"/>
  <c r="F19" i="7"/>
  <c r="G19" i="7"/>
  <c r="E20" i="7"/>
  <c r="H20" i="7" s="1"/>
  <c r="E21" i="7"/>
  <c r="H21" i="7"/>
  <c r="E22" i="7"/>
  <c r="H22" i="7" s="1"/>
  <c r="H23" i="7"/>
  <c r="H24" i="7"/>
  <c r="H25" i="7"/>
  <c r="H26" i="7"/>
  <c r="H27" i="7"/>
  <c r="H28" i="7"/>
  <c r="C29" i="7"/>
  <c r="D11" i="6"/>
  <c r="E11" i="6"/>
  <c r="G11" i="6"/>
  <c r="H11" i="6"/>
  <c r="F12" i="6"/>
  <c r="I12" i="6" s="1"/>
  <c r="F13" i="6"/>
  <c r="I13" i="6" s="1"/>
  <c r="F14" i="6"/>
  <c r="I14" i="6" s="1"/>
  <c r="F15" i="6"/>
  <c r="I15" i="6" s="1"/>
  <c r="F16" i="6"/>
  <c r="I16" i="6" s="1"/>
  <c r="F17" i="6"/>
  <c r="I17" i="6" s="1"/>
  <c r="F18" i="6"/>
  <c r="I18" i="6" s="1"/>
  <c r="D19" i="6"/>
  <c r="E19" i="6"/>
  <c r="G19" i="6"/>
  <c r="H19" i="6"/>
  <c r="F20" i="6"/>
  <c r="F21" i="6"/>
  <c r="I21" i="6" s="1"/>
  <c r="F22" i="6"/>
  <c r="I22" i="6" s="1"/>
  <c r="F23" i="6"/>
  <c r="I23" i="6" s="1"/>
  <c r="F24" i="6"/>
  <c r="I24" i="6" s="1"/>
  <c r="F25" i="6"/>
  <c r="I25" i="6" s="1"/>
  <c r="F26" i="6"/>
  <c r="I26" i="6" s="1"/>
  <c r="F27" i="6"/>
  <c r="I27" i="6" s="1"/>
  <c r="F28" i="6"/>
  <c r="I28" i="6" s="1"/>
  <c r="D29" i="6"/>
  <c r="G29" i="6"/>
  <c r="H29" i="6"/>
  <c r="F30" i="6"/>
  <c r="I30" i="6" s="1"/>
  <c r="F31" i="6"/>
  <c r="I31" i="6" s="1"/>
  <c r="F32" i="6"/>
  <c r="I32" i="6"/>
  <c r="F33" i="6"/>
  <c r="I33" i="6" s="1"/>
  <c r="F34" i="6"/>
  <c r="I34" i="6" s="1"/>
  <c r="F35" i="6"/>
  <c r="I35" i="6" s="1"/>
  <c r="F36" i="6"/>
  <c r="I36" i="6"/>
  <c r="F37" i="6"/>
  <c r="I37" i="6" s="1"/>
  <c r="F38" i="6"/>
  <c r="I38" i="6" s="1"/>
  <c r="D39" i="6"/>
  <c r="E39" i="6"/>
  <c r="G39" i="6"/>
  <c r="H39" i="6"/>
  <c r="F40" i="6"/>
  <c r="I40" i="6" s="1"/>
  <c r="I39" i="6" s="1"/>
  <c r="F41" i="6"/>
  <c r="I41" i="6" s="1"/>
  <c r="F42" i="6"/>
  <c r="I42" i="6" s="1"/>
  <c r="F43" i="6"/>
  <c r="I43" i="6"/>
  <c r="F44" i="6"/>
  <c r="I44" i="6" s="1"/>
  <c r="F45" i="6"/>
  <c r="I45" i="6" s="1"/>
  <c r="F46" i="6"/>
  <c r="I46" i="6" s="1"/>
  <c r="F47" i="6"/>
  <c r="I47" i="6"/>
  <c r="F48" i="6"/>
  <c r="I48" i="6" s="1"/>
  <c r="D49" i="6"/>
  <c r="E49" i="6"/>
  <c r="G49" i="6"/>
  <c r="H49" i="6"/>
  <c r="F50" i="6"/>
  <c r="I50" i="6"/>
  <c r="F51" i="6"/>
  <c r="I51" i="6" s="1"/>
  <c r="F52" i="6"/>
  <c r="I52" i="6" s="1"/>
  <c r="F53" i="6"/>
  <c r="I53" i="6" s="1"/>
  <c r="F54" i="6"/>
  <c r="I54" i="6"/>
  <c r="F55" i="6"/>
  <c r="I55" i="6" s="1"/>
  <c r="F56" i="6"/>
  <c r="I56" i="6" s="1"/>
  <c r="F57" i="6"/>
  <c r="I57" i="6" s="1"/>
  <c r="F58" i="6"/>
  <c r="I58" i="6"/>
  <c r="D59" i="6"/>
  <c r="E59" i="6"/>
  <c r="G59" i="6"/>
  <c r="H59" i="6"/>
  <c r="F60" i="6"/>
  <c r="F59" i="6" s="1"/>
  <c r="I59" i="6" s="1"/>
  <c r="F61" i="6"/>
  <c r="I61" i="6"/>
  <c r="F62" i="6"/>
  <c r="I62" i="6" s="1"/>
  <c r="D63" i="6"/>
  <c r="E63" i="6"/>
  <c r="G63" i="6"/>
  <c r="H63" i="6"/>
  <c r="F64" i="6"/>
  <c r="I64" i="6"/>
  <c r="F65" i="6"/>
  <c r="I65" i="6" s="1"/>
  <c r="F66" i="6"/>
  <c r="I66" i="6" s="1"/>
  <c r="F67" i="6"/>
  <c r="I67" i="6" s="1"/>
  <c r="F68" i="6"/>
  <c r="I68" i="6"/>
  <c r="F69" i="6"/>
  <c r="I69" i="6" s="1"/>
  <c r="F70" i="6"/>
  <c r="I70" i="6" s="1"/>
  <c r="F71" i="6"/>
  <c r="I71" i="6" s="1"/>
  <c r="D72" i="6"/>
  <c r="E72" i="6"/>
  <c r="G72" i="6"/>
  <c r="H72" i="6"/>
  <c r="F73" i="6"/>
  <c r="I73" i="6" s="1"/>
  <c r="F74" i="6"/>
  <c r="I74" i="6" s="1"/>
  <c r="F75" i="6"/>
  <c r="I75" i="6" s="1"/>
  <c r="D76" i="6"/>
  <c r="E76" i="6"/>
  <c r="G76" i="6"/>
  <c r="H76" i="6"/>
  <c r="F77" i="6"/>
  <c r="F76" i="6" s="1"/>
  <c r="I76" i="6" s="1"/>
  <c r="F78" i="6"/>
  <c r="I78" i="6" s="1"/>
  <c r="F79" i="6"/>
  <c r="I79" i="6" s="1"/>
  <c r="F80" i="6"/>
  <c r="I80" i="6" s="1"/>
  <c r="F81" i="6"/>
  <c r="I81" i="6" s="1"/>
  <c r="F82" i="6"/>
  <c r="I82" i="6" s="1"/>
  <c r="F83" i="6"/>
  <c r="I83" i="6" s="1"/>
  <c r="D86" i="6"/>
  <c r="E86" i="6"/>
  <c r="G86" i="6"/>
  <c r="H86" i="6"/>
  <c r="F87" i="6"/>
  <c r="I87" i="6" s="1"/>
  <c r="F88" i="6"/>
  <c r="I88" i="6" s="1"/>
  <c r="F89" i="6"/>
  <c r="I89" i="6" s="1"/>
  <c r="F90" i="6"/>
  <c r="I90" i="6" s="1"/>
  <c r="F91" i="6"/>
  <c r="I91" i="6" s="1"/>
  <c r="F92" i="6"/>
  <c r="I92" i="6" s="1"/>
  <c r="F93" i="6"/>
  <c r="I93" i="6" s="1"/>
  <c r="D94" i="6"/>
  <c r="E94" i="6"/>
  <c r="G94" i="6"/>
  <c r="H94" i="6"/>
  <c r="F95" i="6"/>
  <c r="I95" i="6" s="1"/>
  <c r="F96" i="6"/>
  <c r="I96" i="6" s="1"/>
  <c r="F97" i="6"/>
  <c r="I97" i="6" s="1"/>
  <c r="F98" i="6"/>
  <c r="I98" i="6" s="1"/>
  <c r="F99" i="6"/>
  <c r="I99" i="6" s="1"/>
  <c r="F100" i="6"/>
  <c r="I100" i="6" s="1"/>
  <c r="F101" i="6"/>
  <c r="I101" i="6" s="1"/>
  <c r="F102" i="6"/>
  <c r="I102" i="6" s="1"/>
  <c r="F103" i="6"/>
  <c r="I103" i="6" s="1"/>
  <c r="D104" i="6"/>
  <c r="E104" i="6"/>
  <c r="G104" i="6"/>
  <c r="H104" i="6"/>
  <c r="F105" i="6"/>
  <c r="I105" i="6" s="1"/>
  <c r="F106" i="6"/>
  <c r="I106" i="6" s="1"/>
  <c r="F107" i="6"/>
  <c r="I107" i="6" s="1"/>
  <c r="F108" i="6"/>
  <c r="I108" i="6" s="1"/>
  <c r="F109" i="6"/>
  <c r="I109" i="6" s="1"/>
  <c r="F110" i="6"/>
  <c r="I110" i="6" s="1"/>
  <c r="F111" i="6"/>
  <c r="I111" i="6" s="1"/>
  <c r="F112" i="6"/>
  <c r="I112" i="6" s="1"/>
  <c r="F113" i="6"/>
  <c r="I113" i="6" s="1"/>
  <c r="D114" i="6"/>
  <c r="E114" i="6"/>
  <c r="G114" i="6"/>
  <c r="H114" i="6"/>
  <c r="F115" i="6"/>
  <c r="F114" i="6" s="1"/>
  <c r="I114" i="6" s="1"/>
  <c r="F116" i="6"/>
  <c r="I116" i="6" s="1"/>
  <c r="F117" i="6"/>
  <c r="I117" i="6" s="1"/>
  <c r="F118" i="6"/>
  <c r="I118" i="6" s="1"/>
  <c r="F119" i="6"/>
  <c r="I119" i="6" s="1"/>
  <c r="F120" i="6"/>
  <c r="I120" i="6" s="1"/>
  <c r="F121" i="6"/>
  <c r="I121" i="6" s="1"/>
  <c r="F122" i="6"/>
  <c r="I122" i="6" s="1"/>
  <c r="F123" i="6"/>
  <c r="I123" i="6" s="1"/>
  <c r="D124" i="6"/>
  <c r="E124" i="6"/>
  <c r="G124" i="6"/>
  <c r="H124" i="6"/>
  <c r="F125" i="6"/>
  <c r="I125" i="6" s="1"/>
  <c r="F126" i="6"/>
  <c r="I126" i="6" s="1"/>
  <c r="F127" i="6"/>
  <c r="I127" i="6" s="1"/>
  <c r="F128" i="6"/>
  <c r="I128" i="6" s="1"/>
  <c r="F129" i="6"/>
  <c r="I129" i="6" s="1"/>
  <c r="F130" i="6"/>
  <c r="I130" i="6" s="1"/>
  <c r="F131" i="6"/>
  <c r="I131" i="6" s="1"/>
  <c r="F132" i="6"/>
  <c r="I132" i="6" s="1"/>
  <c r="F133" i="6"/>
  <c r="I133" i="6" s="1"/>
  <c r="D134" i="6"/>
  <c r="E134" i="6"/>
  <c r="G134" i="6"/>
  <c r="H134" i="6"/>
  <c r="F135" i="6"/>
  <c r="I135" i="6" s="1"/>
  <c r="F136" i="6"/>
  <c r="I136" i="6" s="1"/>
  <c r="F137" i="6"/>
  <c r="I137" i="6" s="1"/>
  <c r="D138" i="6"/>
  <c r="E138" i="6"/>
  <c r="G138" i="6"/>
  <c r="H138" i="6"/>
  <c r="F139" i="6"/>
  <c r="I139" i="6" s="1"/>
  <c r="F140" i="6"/>
  <c r="I140" i="6" s="1"/>
  <c r="F141" i="6"/>
  <c r="I141" i="6" s="1"/>
  <c r="F142" i="6"/>
  <c r="I142" i="6" s="1"/>
  <c r="F143" i="6"/>
  <c r="I143" i="6" s="1"/>
  <c r="F144" i="6"/>
  <c r="I144" i="6" s="1"/>
  <c r="F145" i="6"/>
  <c r="I145" i="6" s="1"/>
  <c r="F146" i="6"/>
  <c r="I146" i="6" s="1"/>
  <c r="D147" i="6"/>
  <c r="E147" i="6"/>
  <c r="G147" i="6"/>
  <c r="H147" i="6"/>
  <c r="H85" i="6" s="1"/>
  <c r="F148" i="6"/>
  <c r="I148" i="6" s="1"/>
  <c r="F149" i="6"/>
  <c r="I149" i="6" s="1"/>
  <c r="F150" i="6"/>
  <c r="I150" i="6" s="1"/>
  <c r="D151" i="6"/>
  <c r="E151" i="6"/>
  <c r="G151" i="6"/>
  <c r="H151" i="6"/>
  <c r="F152" i="6"/>
  <c r="I152" i="6" s="1"/>
  <c r="F153" i="6"/>
  <c r="I153" i="6" s="1"/>
  <c r="F154" i="6"/>
  <c r="I154" i="6" s="1"/>
  <c r="F155" i="6"/>
  <c r="I155" i="6" s="1"/>
  <c r="F156" i="6"/>
  <c r="I156" i="6" s="1"/>
  <c r="F157" i="6"/>
  <c r="I157" i="6" s="1"/>
  <c r="F158" i="6"/>
  <c r="I158" i="6" s="1"/>
  <c r="C9" i="3"/>
  <c r="C21" i="3" s="1"/>
  <c r="D9" i="3"/>
  <c r="E9" i="3"/>
  <c r="F9" i="3"/>
  <c r="G9" i="3"/>
  <c r="H9" i="3"/>
  <c r="I9" i="3"/>
  <c r="J9" i="3"/>
  <c r="K9" i="3"/>
  <c r="K21" i="3" s="1"/>
  <c r="L10" i="3"/>
  <c r="L11" i="3"/>
  <c r="L12" i="3"/>
  <c r="L13" i="3"/>
  <c r="L14" i="3"/>
  <c r="C15" i="3"/>
  <c r="D15" i="3"/>
  <c r="E15" i="3"/>
  <c r="F15" i="3"/>
  <c r="G15" i="3"/>
  <c r="H15" i="3"/>
  <c r="I15" i="3"/>
  <c r="I21" i="3" s="1"/>
  <c r="J15" i="3"/>
  <c r="K15" i="3"/>
  <c r="L16" i="3"/>
  <c r="L17" i="3"/>
  <c r="L18" i="3"/>
  <c r="L19" i="3"/>
  <c r="L20" i="3"/>
  <c r="F21" i="3"/>
  <c r="J21" i="3"/>
  <c r="I8" i="2"/>
  <c r="C9" i="2"/>
  <c r="D9" i="2"/>
  <c r="E9" i="2"/>
  <c r="F9" i="2"/>
  <c r="F8" i="2" s="1"/>
  <c r="F19" i="2" s="1"/>
  <c r="G9" i="2"/>
  <c r="H9" i="2"/>
  <c r="I9" i="2"/>
  <c r="C13" i="2"/>
  <c r="D13" i="2"/>
  <c r="E13" i="2"/>
  <c r="E8" i="2" s="1"/>
  <c r="E19" i="2" s="1"/>
  <c r="F13" i="2"/>
  <c r="G13" i="2"/>
  <c r="H13" i="2"/>
  <c r="I13" i="2"/>
  <c r="I19" i="2"/>
  <c r="C21" i="2"/>
  <c r="D21" i="2"/>
  <c r="E21" i="2"/>
  <c r="F21" i="2"/>
  <c r="H21" i="2"/>
  <c r="I21" i="2"/>
  <c r="G22" i="2"/>
  <c r="G23" i="2"/>
  <c r="G24" i="2"/>
  <c r="C26" i="2"/>
  <c r="D26" i="2"/>
  <c r="E26" i="2"/>
  <c r="F26" i="2"/>
  <c r="H26" i="2"/>
  <c r="I26" i="2"/>
  <c r="G27" i="2"/>
  <c r="G28" i="2"/>
  <c r="G29" i="2"/>
  <c r="C36" i="2"/>
  <c r="D36" i="2"/>
  <c r="E36" i="2"/>
  <c r="F36" i="2"/>
  <c r="G36" i="2"/>
  <c r="C38" i="1"/>
  <c r="G75" i="1"/>
  <c r="F75" i="1"/>
  <c r="G68" i="1"/>
  <c r="F68" i="1"/>
  <c r="G63" i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F47" i="1" s="1"/>
  <c r="F59" i="1" s="1"/>
  <c r="F81" i="1" s="1"/>
  <c r="G19" i="1"/>
  <c r="F19" i="1"/>
  <c r="G9" i="1"/>
  <c r="F9" i="1"/>
  <c r="D60" i="1"/>
  <c r="C60" i="1"/>
  <c r="D41" i="1"/>
  <c r="C41" i="1"/>
  <c r="D38" i="1"/>
  <c r="D31" i="1"/>
  <c r="C31" i="1"/>
  <c r="D25" i="1"/>
  <c r="C17" i="1"/>
  <c r="C47" i="1" s="1"/>
  <c r="C62" i="1" s="1"/>
  <c r="D17" i="1"/>
  <c r="D9" i="1"/>
  <c r="D47" i="1" s="1"/>
  <c r="D62" i="1" s="1"/>
  <c r="C9" i="1"/>
  <c r="G79" i="1"/>
  <c r="G47" i="1"/>
  <c r="G59" i="1" s="1"/>
  <c r="G81" i="1" s="1"/>
  <c r="I29" i="6" l="1"/>
  <c r="I11" i="6"/>
  <c r="G85" i="6"/>
  <c r="F19" i="6"/>
  <c r="H9" i="7"/>
  <c r="C11" i="8"/>
  <c r="G26" i="2"/>
  <c r="D8" i="2"/>
  <c r="D19" i="2" s="1"/>
  <c r="C8" i="2"/>
  <c r="D21" i="3"/>
  <c r="E85" i="6"/>
  <c r="E9" i="7"/>
  <c r="D49" i="8"/>
  <c r="D48" i="8" s="1"/>
  <c r="G48" i="8" s="1"/>
  <c r="B11" i="8"/>
  <c r="D12" i="8"/>
  <c r="C21" i="9"/>
  <c r="C32" i="9" s="1"/>
  <c r="H19" i="7"/>
  <c r="G21" i="2"/>
  <c r="L15" i="3"/>
  <c r="H10" i="6"/>
  <c r="H160" i="6" s="1"/>
  <c r="F29" i="7"/>
  <c r="D68" i="8"/>
  <c r="G68" i="8" s="1"/>
  <c r="D31" i="8"/>
  <c r="G31" i="8" s="1"/>
  <c r="E11" i="8"/>
  <c r="E28" i="9"/>
  <c r="H28" i="9" s="1"/>
  <c r="H16" i="9"/>
  <c r="F138" i="6"/>
  <c r="I138" i="6" s="1"/>
  <c r="F72" i="6"/>
  <c r="I72" i="6" s="1"/>
  <c r="F11" i="6"/>
  <c r="F151" i="6"/>
  <c r="I151" i="6" s="1"/>
  <c r="F134" i="6"/>
  <c r="I134" i="6" s="1"/>
  <c r="F94" i="6"/>
  <c r="I94" i="6" s="1"/>
  <c r="F39" i="6"/>
  <c r="G10" i="6"/>
  <c r="D29" i="7"/>
  <c r="C48" i="8"/>
  <c r="H25" i="9"/>
  <c r="H13" i="9"/>
  <c r="H8" i="2"/>
  <c r="H19" i="2" s="1"/>
  <c r="G8" i="2"/>
  <c r="G19" i="2" s="1"/>
  <c r="H21" i="3"/>
  <c r="I49" i="6"/>
  <c r="E10" i="6"/>
  <c r="E160" i="6" s="1"/>
  <c r="D79" i="8"/>
  <c r="G79" i="8" s="1"/>
  <c r="D59" i="8"/>
  <c r="G59" i="8" s="1"/>
  <c r="B48" i="8"/>
  <c r="D42" i="8"/>
  <c r="G42" i="8" s="1"/>
  <c r="D22" i="8"/>
  <c r="G22" i="8" s="1"/>
  <c r="E21" i="3"/>
  <c r="D85" i="6"/>
  <c r="F124" i="6"/>
  <c r="I124" i="6" s="1"/>
  <c r="F29" i="6"/>
  <c r="F10" i="6" s="1"/>
  <c r="L9" i="3"/>
  <c r="L21" i="3" s="1"/>
  <c r="G21" i="3"/>
  <c r="F147" i="6"/>
  <c r="I147" i="6" s="1"/>
  <c r="F104" i="6"/>
  <c r="I104" i="6" s="1"/>
  <c r="F86" i="6"/>
  <c r="F63" i="6"/>
  <c r="I63" i="6" s="1"/>
  <c r="F49" i="6"/>
  <c r="F11" i="8"/>
  <c r="G21" i="9"/>
  <c r="G32" i="9" s="1"/>
  <c r="I115" i="6"/>
  <c r="I77" i="6"/>
  <c r="I60" i="6"/>
  <c r="I20" i="6"/>
  <c r="I19" i="6" s="1"/>
  <c r="I10" i="6" s="1"/>
  <c r="E48" i="8"/>
  <c r="F9" i="9"/>
  <c r="F32" i="9" s="1"/>
  <c r="D32" i="9"/>
  <c r="E21" i="9"/>
  <c r="H21" i="9" s="1"/>
  <c r="E9" i="9"/>
  <c r="F85" i="8"/>
  <c r="E85" i="8"/>
  <c r="C85" i="8"/>
  <c r="G49" i="8"/>
  <c r="B85" i="8"/>
  <c r="D11" i="8"/>
  <c r="G12" i="8"/>
  <c r="G11" i="8" s="1"/>
  <c r="H29" i="7"/>
  <c r="E19" i="7"/>
  <c r="G160" i="6"/>
  <c r="I86" i="6"/>
  <c r="D160" i="6"/>
  <c r="E29" i="7" l="1"/>
  <c r="I85" i="6"/>
  <c r="G85" i="8"/>
  <c r="F85" i="6"/>
  <c r="F160" i="6" s="1"/>
  <c r="H9" i="9"/>
  <c r="H32" i="9" s="1"/>
  <c r="E32" i="9"/>
  <c r="D85" i="8"/>
  <c r="I160" i="6"/>
</calcChain>
</file>

<file path=xl/sharedStrings.xml><?xml version="1.0" encoding="utf-8"?>
<sst xmlns="http://schemas.openxmlformats.org/spreadsheetml/2006/main" count="1102" uniqueCount="555">
  <si>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</si>
  <si>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</si>
  <si>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</si>
  <si>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</si>
  <si>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</si>
  <si>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</si>
  <si>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</si>
  <si>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</si>
  <si>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</si>
  <si>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</si>
  <si>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</si>
  <si>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</si>
  <si>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</si>
  <si>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</si>
  <si>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</si>
  <si>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</si>
  <si>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</si>
  <si>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</si>
  <si>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</si>
  <si>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</si>
  <si>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</si>
  <si>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</si>
  <si>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</si>
  <si>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</si>
  <si>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</si>
  <si>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</si>
  <si>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</si>
  <si>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</si>
  <si>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</si>
  <si>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</si>
  <si>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</si>
  <si>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</si>
  <si>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</si>
  <si>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</si>
  <si>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</si>
  <si>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</si>
  <si>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</si>
  <si>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</si>
  <si>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</si>
  <si>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</si>
  <si>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</si>
  <si>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</si>
  <si>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</si>
  <si>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</si>
  <si>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</si>
  <si>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</si>
  <si>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</si>
  <si>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</si>
  <si>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</si>
  <si>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</si>
  <si>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</si>
  <si>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</si>
  <si>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</si>
  <si>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</si>
  <si>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</si>
  <si>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</si>
  <si>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</si>
  <si>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</si>
  <si>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</si>
  <si>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</si>
  <si>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</si>
  <si>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</si>
  <si>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</si>
  <si>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</si>
  <si>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</si>
  <si>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</si>
  <si>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</si>
  <si>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</si>
  <si>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</si>
  <si>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</si>
  <si>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</si>
  <si>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</si>
  <si>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</si>
  <si>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</si>
  <si>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</si>
  <si>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</si>
  <si>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</si>
  <si>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</si>
  <si>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</si>
  <si>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</si>
  <si>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</si>
  <si>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</si>
  <si>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</si>
  <si>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</si>
  <si>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</si>
  <si>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</si>
  <si>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</si>
  <si>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</si>
  <si>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</si>
  <si>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</si>
  <si>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</si>
  <si>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</si>
  <si>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</si>
  <si>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</si>
  <si>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</si>
  <si>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</si>
  <si>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</si>
  <si>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</si>
  <si>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</si>
  <si>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</si>
  <si>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</si>
  <si>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</si>
  <si>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</si>
  <si>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</si>
  <si>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</si>
  <si>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</si>
  <si>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</si>
  <si>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</si>
  <si>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</si>
  <si>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</si>
  <si>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</si>
  <si>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</si>
  <si>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</si>
  <si>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</si>
  <si>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</si>
  <si>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</si>
  <si>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</si>
  <si>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</si>
  <si>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</si>
  <si>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</si>
  <si>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</si>
  <si>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2020 y al 31 de Marzo de 2021 (b)</t>
  </si>
  <si>
    <t>2021 (d)</t>
  </si>
  <si>
    <t>31 de diciembre de 2020 (e)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</si>
  <si>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</si>
  <si>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</si>
  <si>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</si>
  <si>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</si>
  <si>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</si>
  <si>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</si>
  <si>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</si>
  <si>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</si>
  <si>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</si>
  <si>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</si>
  <si>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</si>
  <si>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</si>
  <si>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</si>
  <si>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</si>
  <si>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</si>
  <si>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</si>
  <si>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</si>
  <si>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</si>
  <si>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</si>
  <si>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</si>
  <si>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</si>
  <si>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</si>
  <si>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</si>
  <si>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</si>
  <si>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</si>
  <si>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</si>
  <si>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</si>
  <si>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</si>
  <si>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</si>
  <si>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</si>
  <si>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</si>
  <si>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</si>
  <si>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</si>
  <si>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</si>
  <si>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</si>
  <si>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</si>
  <si>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</si>
  <si>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</si>
  <si>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</si>
  <si>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</si>
  <si>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</si>
  <si>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</si>
  <si>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</si>
  <si>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</si>
  <si>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</si>
  <si>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</si>
  <si>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</si>
  <si>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2020 (d)</t>
  </si>
  <si>
    <t>Denominación de la Deuda Pública y Otros Pasivos</t>
  </si>
  <si>
    <t>Del 1 de Enero al 31 de Marzo de 2021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</si>
  <si>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</si>
  <si>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</si>
  <si>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</si>
  <si>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</si>
  <si>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</si>
  <si>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</si>
  <si>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</si>
  <si>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</si>
  <si>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</si>
  <si>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</si>
  <si>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</si>
  <si>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</si>
  <si>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</si>
  <si>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</si>
  <si>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</si>
  <si>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</si>
  <si>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</si>
  <si>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</si>
  <si>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</si>
  <si>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</si>
  <si>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</si>
  <si>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</si>
  <si>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</si>
  <si>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</si>
  <si>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</si>
  <si>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</si>
  <si>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</si>
  <si>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</si>
  <si>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</si>
  <si>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</si>
  <si>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</si>
  <si>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</si>
  <si>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</si>
  <si>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</si>
  <si>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</si>
  <si>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</si>
  <si>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</si>
  <si>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</si>
  <si>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</si>
  <si>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</si>
  <si>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</si>
  <si>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</si>
  <si>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</si>
  <si>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</si>
  <si>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</si>
  <si>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</si>
  <si>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</si>
  <si>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</si>
  <si>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</si>
  <si>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</si>
  <si>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</si>
  <si>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</si>
  <si>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</si>
  <si>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</si>
  <si>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-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</si>
  <si>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</si>
  <si>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</si>
  <si>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</si>
  <si>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</si>
  <si>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</si>
  <si>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</si>
  <si>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</si>
  <si>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</si>
  <si>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</si>
  <si>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</si>
  <si>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</si>
  <si>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</si>
  <si>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</si>
  <si>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</si>
  <si>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</si>
  <si>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</si>
  <si>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</si>
  <si>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</si>
  <si>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</si>
  <si>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</si>
  <si>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</si>
  <si>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</si>
  <si>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</si>
  <si>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</si>
  <si>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</si>
  <si>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</si>
  <si>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</si>
  <si>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</si>
  <si>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</si>
  <si>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</si>
  <si>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</si>
  <si>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</si>
  <si>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</si>
  <si>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</si>
  <si>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</si>
  <si>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</si>
  <si>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</si>
  <si>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</si>
  <si>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</si>
  <si>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</si>
  <si>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</si>
  <si>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</si>
  <si>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</si>
  <si>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</si>
  <si>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</si>
  <si>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</si>
  <si>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</si>
  <si>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</si>
  <si>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</si>
  <si>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</si>
  <si>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</si>
  <si>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</si>
  <si>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</si>
  <si>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</si>
  <si>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</si>
  <si>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</si>
  <si>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</si>
  <si>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</si>
  <si>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</si>
  <si>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</si>
  <si>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</si>
  <si>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</si>
  <si>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</si>
  <si>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</si>
  <si>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</si>
  <si>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</si>
  <si>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</si>
  <si>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</si>
  <si>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</si>
  <si>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</si>
  <si>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</si>
  <si>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</si>
  <si>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</si>
  <si>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</si>
  <si>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</si>
  <si>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</si>
  <si>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</si>
  <si>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</si>
  <si>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</si>
  <si>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</si>
  <si>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</si>
  <si>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</si>
  <si>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</si>
  <si>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</si>
  <si>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</si>
  <si>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</si>
  <si>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</si>
  <si>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</si>
  <si>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</si>
  <si>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</si>
  <si>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</si>
  <si>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</si>
  <si>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</si>
  <si>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</si>
  <si>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</si>
  <si>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</si>
  <si>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</si>
  <si>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</si>
  <si>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</si>
  <si>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</si>
  <si>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</si>
  <si>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</si>
  <si>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</si>
  <si>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</si>
  <si>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</si>
  <si>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</si>
  <si>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</si>
  <si>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</si>
  <si>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</si>
  <si>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</si>
  <si>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</si>
  <si>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</si>
  <si>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</si>
  <si>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</si>
  <si>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</si>
  <si>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</si>
  <si>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</si>
  <si>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</si>
  <si>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</si>
  <si>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</si>
  <si>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</si>
  <si>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</si>
  <si>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</si>
  <si>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</si>
  <si>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</si>
  <si>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</si>
  <si>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</si>
  <si>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</si>
  <si>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</si>
  <si>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</si>
  <si>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</si>
  <si>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</si>
  <si>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</si>
  <si>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</si>
  <si>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</si>
  <si>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</si>
  <si>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</si>
  <si>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</si>
  <si>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</si>
  <si>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</si>
  <si>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</si>
  <si>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</si>
  <si>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</si>
  <si>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</si>
  <si>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</si>
  <si>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</si>
  <si>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</si>
  <si>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</si>
  <si>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</si>
  <si>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</si>
  <si>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</si>
  <si>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</si>
  <si>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</si>
  <si>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</si>
  <si>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</si>
  <si>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</si>
  <si>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</si>
  <si>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</si>
  <si>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</si>
  <si>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</si>
  <si>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</si>
  <si>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</si>
  <si>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</si>
  <si>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</si>
  <si>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</si>
  <si>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</si>
  <si>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</si>
  <si>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</si>
  <si>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</si>
  <si>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</si>
  <si>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</si>
  <si>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</si>
  <si>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</si>
  <si>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</si>
  <si>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</si>
  <si>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</si>
  <si>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</si>
  <si>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</si>
  <si>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</si>
  <si>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</si>
  <si>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</si>
  <si>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</si>
  <si>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</si>
  <si>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</si>
  <si>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</si>
  <si>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</si>
  <si>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</si>
  <si>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</si>
  <si>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</si>
  <si>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</si>
  <si>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</si>
  <si>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</si>
  <si>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</si>
  <si>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</si>
  <si>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</si>
  <si>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</si>
  <si>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</si>
  <si>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</si>
  <si>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</si>
  <si>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</si>
  <si>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</si>
  <si>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</si>
  <si>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</si>
  <si>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</si>
  <si>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</si>
  <si>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</si>
  <si>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</si>
  <si>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</si>
  <si>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</si>
  <si>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</si>
  <si>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</si>
  <si>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</si>
  <si>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</si>
  <si>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</si>
  <si>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</si>
  <si>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</si>
  <si>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</si>
  <si>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</si>
  <si>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</si>
  <si>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</si>
  <si>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</si>
  <si>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</si>
  <si>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Art. 30 frac. I de la LDF</t>
  </si>
  <si>
    <t>pesos</t>
  </si>
  <si>
    <t>Obligaciones a Corto Plazo (nn)</t>
  </si>
  <si>
    <t>b.</t>
  </si>
  <si>
    <t>Límite de Obligaciones a Corto Plazo (mm)</t>
  </si>
  <si>
    <t>a.</t>
  </si>
  <si>
    <t>Obligaciones a Corto Plazo</t>
  </si>
  <si>
    <t>A. INDICADORES CUANTITATIVOS</t>
  </si>
  <si>
    <t>INDICADORES DE DEUDA PÚBLICA</t>
  </si>
  <si>
    <t>Art. 13 frac. VII y 21 de la LDF</t>
  </si>
  <si>
    <t>Página de internet de la Secretaría de Finanzas o Tesorería Municipal</t>
  </si>
  <si>
    <t>Identificación de población objetivo, destino y temporalidad de subsidios (ll)</t>
  </si>
  <si>
    <t>Art. 13 frac. III y 21 de la LDF</t>
  </si>
  <si>
    <t>Análisis de conveniencia y análisis de transferencia de riesgos de los proyectos APPs (kk)</t>
  </si>
  <si>
    <t>Análisis Costo-Beneficio para programas o proyectos de inversión mayores a 10 millones de UDIS (jj)</t>
  </si>
  <si>
    <t>B. INDICADORES CUALITATIVOS</t>
  </si>
  <si>
    <t>Art. Noveno Transitorio de la LDF</t>
  </si>
  <si>
    <t>Monto de Ingresos Excedentes derivados de ILD destinados al fin del artículo noveno transitorio de la LDF (ii)</t>
  </si>
  <si>
    <t>e.</t>
  </si>
  <si>
    <t>Art. 14 y 21 de la LDF</t>
  </si>
  <si>
    <t>Cuenta Pública</t>
  </si>
  <si>
    <t>Monto de Ingresos Excedentes derivados de ILD destinados al fin del A.14, fracción II, b) de la LDF (hh)</t>
  </si>
  <si>
    <t>d.</t>
  </si>
  <si>
    <t>Monto de Ingresos Excedentes derivados de ILD destinados al fin del A.14, fracción II, a) de la LDF (gg)</t>
  </si>
  <si>
    <t>c.</t>
  </si>
  <si>
    <t>Monto de Ingresos Excedentes derivados de ILD destinados al fin del A.14, fracción I de la LDF (ff)</t>
  </si>
  <si>
    <t xml:space="preserve">Cuenta Pública / Formato 5 </t>
  </si>
  <si>
    <t>Monto de Ingresos Excedentes derivados de ILD (ee)</t>
  </si>
  <si>
    <t>Ingresos Excedentes derivados de Ingresos de Libre Disposición</t>
  </si>
  <si>
    <t>INDICADORES DEL EJERCICIO PRESUPUESTARIO</t>
  </si>
  <si>
    <t>Art. 10 y 21 de la LDF</t>
  </si>
  <si>
    <t>Proyecto de Presupuesto</t>
  </si>
  <si>
    <t>Previsiones salariales y económicas para cubrir incrementos salariales, creación de plazas y otros (dd)</t>
  </si>
  <si>
    <t xml:space="preserve">b. </t>
  </si>
  <si>
    <t>Remuneraciones de los servidores públicos (cc)</t>
  </si>
  <si>
    <t xml:space="preserve">a. </t>
  </si>
  <si>
    <t>Servicios Personales</t>
  </si>
  <si>
    <t>Art. 6 y 19 de la LDF</t>
  </si>
  <si>
    <t>Reporte Trim. y Cuenta Pública</t>
  </si>
  <si>
    <t>Informes Trimestrales sobre el avance de las acciones para recuperar el Balance Presupuestario de Recursos Disponibles (bb)</t>
  </si>
  <si>
    <t>Iniciativa de Ley de Ingresos o Proyecto de Presupuesto de Egresos</t>
  </si>
  <si>
    <t>Número de ejercicios fiscales y acciones necesarias para cubrir el Balance Presupuestario de Recursos Disponibles negativo (aa)</t>
  </si>
  <si>
    <t>Fuente de recursos para cubrir el Balance Presupuestario de Recursos Disponibles negativo (z)</t>
  </si>
  <si>
    <t>Razones excepcionales que justifican el Balance Presupuestario de Recursos Disponibles negativo (y)</t>
  </si>
  <si>
    <t>Balance Presupuestario de Recursos Disponibles, en caso de ser negativo</t>
  </si>
  <si>
    <t>Art. 5 y 18 de la LDF</t>
  </si>
  <si>
    <t>Proyecto de Presupuesto de Egresos / Formato 8</t>
  </si>
  <si>
    <t>Estudio actuarial de las pensiones de sus trabajadores (x)</t>
  </si>
  <si>
    <t>Iniciativa de Ley de Ingresos y Proyecto de Presupuesto de Egresos / Formatos 7 c) y d)</t>
  </si>
  <si>
    <t>Resultados de ejercicios fiscales anteriores y el ejercicio fiscal en cuestión (w)</t>
  </si>
  <si>
    <t>Iniciativa de Ley de Ingresos y Proyecto de Presupuesto de Egresos</t>
  </si>
  <si>
    <t>Descripción de riesgos relevantes y propuestas de acción para enfrentarlos (v)</t>
  </si>
  <si>
    <t>Iniciativa de Ley de Ingresos y Proyecto de Presupuesto de Egresos / Formatos 7 a) y b)</t>
  </si>
  <si>
    <t>Proyecciones de ejercicios posteriores (u)</t>
  </si>
  <si>
    <t>Objetivos anuales, estrategias y metas para el ejercicio fiscal (t)</t>
  </si>
  <si>
    <t>Art. 12 y 20 de la LDF</t>
  </si>
  <si>
    <t>Cuenta Pública / Formato 6 a)</t>
  </si>
  <si>
    <t>Ejercido</t>
  </si>
  <si>
    <t>Reporte Trim. Formato 6 a)</t>
  </si>
  <si>
    <t>Proyecto de Presupuesto de Egresos</t>
  </si>
  <si>
    <t>Propuesto</t>
  </si>
  <si>
    <t>Techo de ADEFAS para el ejercicio fiscal (s)</t>
  </si>
  <si>
    <t>Art. 11 y 21 de la LDF</t>
  </si>
  <si>
    <t>Presupuesto de Egresos</t>
  </si>
  <si>
    <t>Asignación en el Presupuesto de Egresos</t>
  </si>
  <si>
    <t xml:space="preserve">Previsiones de gasto para compromisos de pago derivados de APPs (r) </t>
  </si>
  <si>
    <t>Art. 13 fracc. V y 21 de la LDF</t>
  </si>
  <si>
    <t>Reporte Trim. Formato 6 d)</t>
  </si>
  <si>
    <t>Techo para servicios personales (q)</t>
  </si>
  <si>
    <t>Art. 9 de la LDF</t>
  </si>
  <si>
    <t>Autorizaciones de recursos aprobados por el FONDEN</t>
  </si>
  <si>
    <t>Costo promedio de los últimos 5 ejercicios de la reconstrucción de infraestructura dañada por desastres naturales (p)</t>
  </si>
  <si>
    <t>Cuenta Pública / Auxiliar de Cuentas</t>
  </si>
  <si>
    <t>Saldo del fideicomiso para desastres naturales (o)</t>
  </si>
  <si>
    <t>Aportación promedio realizada por la Entidad Federativa durante los 5 ejercicios previos, para infraestructura dañada por desastres naturales (n)</t>
  </si>
  <si>
    <t>a.2 Pagado</t>
  </si>
  <si>
    <t>a.1 Aprobado</t>
  </si>
  <si>
    <t>Asignación al fideicomiso para desastres naturales (m)</t>
  </si>
  <si>
    <t>Recursos destinados a la atención de desastres naturales</t>
  </si>
  <si>
    <t>Art. 6, 19 y 46 de la LDF</t>
  </si>
  <si>
    <t>Cuenta Pública / Formato 4 LDF</t>
  </si>
  <si>
    <t xml:space="preserve">Ley de Ingresos </t>
  </si>
  <si>
    <t xml:space="preserve">Iniciativa de Ley de Ingresos </t>
  </si>
  <si>
    <t>Financiamiento Neto dentro del Techo de Financiamiento Neto (l)</t>
  </si>
  <si>
    <t>Ley de Ingresos y Presupuesto de Egresos</t>
  </si>
  <si>
    <t>Balance Presupuestario de Recursos Disponibles Sostenible (k)</t>
  </si>
  <si>
    <t>Balance Presupuestario Sostenible (j)</t>
  </si>
  <si>
    <t>INDICADORES PRESUPUESTARIOS</t>
  </si>
  <si>
    <t>Unidad (pesos/porcentaje) (g)</t>
  </si>
  <si>
    <t>Monto o valor (f)</t>
  </si>
  <si>
    <t xml:space="preserve">Fecha estimada de cumplimiento (e) </t>
  </si>
  <si>
    <t>Mecanismo de Verificación (d)</t>
  </si>
  <si>
    <t>NO</t>
  </si>
  <si>
    <t>SI</t>
  </si>
  <si>
    <t>Comentarios (i)</t>
  </si>
  <si>
    <t>Fundamento (h)</t>
  </si>
  <si>
    <t>Resultado</t>
  </si>
  <si>
    <t>Implementación</t>
  </si>
  <si>
    <t>Indicadores de Observancia (c)</t>
  </si>
  <si>
    <t>Del 1 de enero al 31 de diciembre de 20XN (b)</t>
  </si>
  <si>
    <t>Guía de Cumplimiento de la Ley de Disciplina Financiera de las Entidades Federativas y Municipios</t>
  </si>
  <si>
    <t>NOMBRE DEL ENTE PÚBLICO (a)</t>
  </si>
  <si>
    <t>“GUÍA DE CUMPLIMIENTO DE LA LEY DE DISCIPLINA FINANCIERA DE LAS ENTIDADES FEDERATIVAS Y LOS MUNICIPIOS”</t>
  </si>
  <si>
    <t>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</si>
</sst>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9"/>
      <color theme="1"/>
      <name val="Arial"/>
      <family val="2"/>
    </font>
    <font>
      <sz val="5"/>
      <color theme="1"/>
      <name val="Arial"/>
      <family val="2"/>
    </font>
    <font>
      <i/>
      <sz val="6"/>
      <color theme="1"/>
      <name val="Arial"/>
      <family val="2"/>
    </font>
    <font>
      <b/>
      <sz val="6"/>
      <color theme="1"/>
      <name val="Arial"/>
      <family val="2"/>
    </font>
    <font>
      <sz val="4.5"/>
      <color theme="1"/>
      <name val="Arial"/>
      <family val="2"/>
    </font>
    <font>
      <sz val="1"/>
      <color theme="1"/>
      <name val="Times New Roman"/>
      <family val="1"/>
    </font>
    <font>
      <b/>
      <sz val="9"/>
      <color rgb="FF000000"/>
      <name val="Arial"/>
      <family val="2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/>
    </xf>
    <xf numFmtId="164" fontId="8" fillId="0" borderId="4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indent="1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3" borderId="4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5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11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2" fillId="0" borderId="3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left" vertical="center" wrapText="1" indent="5"/>
    </xf>
    <xf numFmtId="164" fontId="2" fillId="0" borderId="11" xfId="0" applyNumberFormat="1" applyFont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right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justify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3" xfId="0" applyNumberFormat="1" applyFont="1" applyBorder="1" applyAlignment="1">
      <alignment horizontal="left" vertical="center" wrapText="1" indent="3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left" vertical="center" indent="3"/>
    </xf>
    <xf numFmtId="164" fontId="2" fillId="0" borderId="17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/>
    <xf numFmtId="0" fontId="2" fillId="0" borderId="8" xfId="0" applyFont="1" applyBorder="1" applyAlignment="1">
      <alignment horizontal="left" vertical="center" indent="3"/>
    </xf>
    <xf numFmtId="164" fontId="3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2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 wrapText="1"/>
    </xf>
    <xf numFmtId="0" fontId="14" fillId="4" borderId="13" xfId="0" applyFont="1" applyFill="1" applyBorder="1" applyAlignment="1">
      <alignment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 indent="2"/>
    </xf>
    <xf numFmtId="0" fontId="15" fillId="4" borderId="10" xfId="0" applyFont="1" applyFill="1" applyBorder="1" applyAlignment="1">
      <alignment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right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6" fillId="5" borderId="12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94</xdr:row>
      <xdr:rowOff>9525</xdr:rowOff>
    </xdr:from>
    <xdr:to>
      <xdr:col>4</xdr:col>
      <xdr:colOff>3952875</xdr:colOff>
      <xdr:row>97</xdr:row>
      <xdr:rowOff>123825</xdr:rowOff>
    </xdr:to>
    <xdr:grpSp>
      <xdr:nvGrpSpPr>
        <xdr:cNvPr id="15" name="Grupo 4">
          <a:extLst>
            <a:ext uri="{FF2B5EF4-FFF2-40B4-BE49-F238E27FC236}">
              <a16:creationId xmlns:a16="http://schemas.microsoft.com/office/drawing/2014/main" id="{84241DED-2D11-4E91-B6D0-C962A8FFF9EB}"/>
            </a:ext>
          </a:extLst>
        </xdr:cNvPr>
        <xdr:cNvGrpSpPr>
          <a:grpSpLocks/>
        </xdr:cNvGrpSpPr>
      </xdr:nvGrpSpPr>
      <xdr:grpSpPr bwMode="auto">
        <a:xfrm>
          <a:off x="1752600" y="17049750"/>
          <a:ext cx="8029575" cy="600075"/>
          <a:chOff x="395287" y="7286629"/>
          <a:chExt cx="8003382" cy="952496"/>
        </a:xfrm>
      </xdr:grpSpPr>
      <xdr:grpSp>
        <xdr:nvGrpSpPr>
          <xdr:cNvPr id="16" name="Grupo 1">
            <a:extLst>
              <a:ext uri="{FF2B5EF4-FFF2-40B4-BE49-F238E27FC236}">
                <a16:creationId xmlns:a16="http://schemas.microsoft.com/office/drawing/2014/main" id="{4B1CE240-025E-4975-9533-9FC64349C6DB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3794C028-D47B-4773-A329-A67C49ECD1CD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60CC45C4-A113-4799-B8CD-52043685F356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7" name="Conector recto 16">
            <a:extLst>
              <a:ext uri="{FF2B5EF4-FFF2-40B4-BE49-F238E27FC236}">
                <a16:creationId xmlns:a16="http://schemas.microsoft.com/office/drawing/2014/main" id="{741D621E-B686-4E82-80D9-B5406E475AFD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ector recto 17">
            <a:extLst>
              <a:ext uri="{FF2B5EF4-FFF2-40B4-BE49-F238E27FC236}">
                <a16:creationId xmlns:a16="http://schemas.microsoft.com/office/drawing/2014/main" id="{01588A29-F9E7-4949-B8ED-777222373321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1581150</xdr:colOff>
      <xdr:row>83</xdr:row>
      <xdr:rowOff>123825</xdr:rowOff>
    </xdr:from>
    <xdr:to>
      <xdr:col>10</xdr:col>
      <xdr:colOff>1076325</xdr:colOff>
      <xdr:row>86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E09A8DC5-BDC2-4106-9A18-4E791DA97268}"/>
            </a:ext>
          </a:extLst>
        </xdr:cNvPr>
        <xdr:cNvGrpSpPr>
          <a:grpSpLocks/>
        </xdr:cNvGrpSpPr>
      </xdr:nvGrpSpPr>
      <xdr:grpSpPr bwMode="auto">
        <a:xfrm>
          <a:off x="2619375" y="228504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207A1D53-77CB-4874-B46F-67E648A0CF5E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ABF5EB6-9661-4EB6-B3E5-A3A501CB31D9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7C50D81-F65D-4E90-ADE6-136B451F2231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AF8FA377-353F-439A-A087-EFC0E280A4F6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45F2D5C-0B0F-41F6-BE0A-3F149A897651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84</xdr:row>
      <xdr:rowOff>180975</xdr:rowOff>
    </xdr:from>
    <xdr:to>
      <xdr:col>11</xdr:col>
      <xdr:colOff>600075</xdr:colOff>
      <xdr:row>88</xdr:row>
      <xdr:rowOff>19050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50A1D24B-BFE5-458C-ACF1-54E650C44B34}"/>
            </a:ext>
          </a:extLst>
        </xdr:cNvPr>
        <xdr:cNvGrpSpPr>
          <a:grpSpLocks/>
        </xdr:cNvGrpSpPr>
      </xdr:nvGrpSpPr>
      <xdr:grpSpPr bwMode="auto">
        <a:xfrm>
          <a:off x="952500" y="2813685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8E87732A-2E4B-4474-BC6A-CBBE60093C5C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9DB6CE0-218C-4EF6-9FEB-5E8AB890469F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50EBF94-F44F-474A-9B4D-CDED70F668D3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BB6F71A-318B-45D1-9382-9FCBF770E856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626DF15-3F9A-43B0-85DC-F11BFED88966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48</xdr:row>
      <xdr:rowOff>114300</xdr:rowOff>
    </xdr:from>
    <xdr:to>
      <xdr:col>8</xdr:col>
      <xdr:colOff>171450</xdr:colOff>
      <xdr:row>52</xdr:row>
      <xdr:rowOff>66675</xdr:rowOff>
    </xdr:to>
    <xdr:grpSp>
      <xdr:nvGrpSpPr>
        <xdr:cNvPr id="8" name="Grupo 4">
          <a:extLst>
            <a:ext uri="{FF2B5EF4-FFF2-40B4-BE49-F238E27FC236}">
              <a16:creationId xmlns:a16="http://schemas.microsoft.com/office/drawing/2014/main" id="{43484ACC-F088-4C31-BFE7-8EB311DF4B41}"/>
            </a:ext>
          </a:extLst>
        </xdr:cNvPr>
        <xdr:cNvGrpSpPr>
          <a:grpSpLocks/>
        </xdr:cNvGrpSpPr>
      </xdr:nvGrpSpPr>
      <xdr:grpSpPr bwMode="auto">
        <a:xfrm>
          <a:off x="1019175" y="9382125"/>
          <a:ext cx="8029575" cy="600075"/>
          <a:chOff x="395287" y="7286629"/>
          <a:chExt cx="8003382" cy="952496"/>
        </a:xfrm>
      </xdr:grpSpPr>
      <xdr:grpSp>
        <xdr:nvGrpSpPr>
          <xdr:cNvPr id="9" name="Grupo 1">
            <a:extLst>
              <a:ext uri="{FF2B5EF4-FFF2-40B4-BE49-F238E27FC236}">
                <a16:creationId xmlns:a16="http://schemas.microsoft.com/office/drawing/2014/main" id="{655E59DE-09DE-469F-A43B-7789148FA644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A39CDC01-1F41-489A-BD41-187D9EA258A2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3D72F2F8-2A25-4DB8-9FD2-1E7084320E52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2A43B4E6-F2FD-4545-9B58-33B566961CC2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35533108-AF71-48C7-B44E-A133C915A920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32</xdr:row>
      <xdr:rowOff>161925</xdr:rowOff>
    </xdr:from>
    <xdr:to>
      <xdr:col>10</xdr:col>
      <xdr:colOff>266700</xdr:colOff>
      <xdr:row>36</xdr:row>
      <xdr:rowOff>0</xdr:rowOff>
    </xdr:to>
    <xdr:grpSp>
      <xdr:nvGrpSpPr>
        <xdr:cNvPr id="8" name="Grupo 4">
          <a:extLst>
            <a:ext uri="{FF2B5EF4-FFF2-40B4-BE49-F238E27FC236}">
              <a16:creationId xmlns:a16="http://schemas.microsoft.com/office/drawing/2014/main" id="{A7B20E82-C78D-4EA3-BC8D-0498F80F2CD9}"/>
            </a:ext>
          </a:extLst>
        </xdr:cNvPr>
        <xdr:cNvGrpSpPr>
          <a:grpSpLocks/>
        </xdr:cNvGrpSpPr>
      </xdr:nvGrpSpPr>
      <xdr:grpSpPr bwMode="auto">
        <a:xfrm>
          <a:off x="2447925" y="7858125"/>
          <a:ext cx="8029575" cy="600075"/>
          <a:chOff x="395287" y="7286629"/>
          <a:chExt cx="8003382" cy="952496"/>
        </a:xfrm>
      </xdr:grpSpPr>
      <xdr:grpSp>
        <xdr:nvGrpSpPr>
          <xdr:cNvPr id="9" name="Grupo 1">
            <a:extLst>
              <a:ext uri="{FF2B5EF4-FFF2-40B4-BE49-F238E27FC236}">
                <a16:creationId xmlns:a16="http://schemas.microsoft.com/office/drawing/2014/main" id="{7E4DF151-22F0-4C60-84AE-D91BD397C4E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21F99B17-FD6C-4FE4-8771-58456C52D22D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65897769-A6B4-4372-9353-AEC26671C255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AA573157-C1FF-42A5-8208-AAE83CF295D3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BB88630-327B-4328-8163-14D4EC6D55A3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96</xdr:row>
      <xdr:rowOff>28575</xdr:rowOff>
    </xdr:from>
    <xdr:to>
      <xdr:col>4</xdr:col>
      <xdr:colOff>1219200</xdr:colOff>
      <xdr:row>99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2842C28-B419-4657-9B20-9605C9870BA8}"/>
            </a:ext>
          </a:extLst>
        </xdr:cNvPr>
        <xdr:cNvGrpSpPr>
          <a:grpSpLocks/>
        </xdr:cNvGrpSpPr>
      </xdr:nvGrpSpPr>
      <xdr:grpSpPr bwMode="auto">
        <a:xfrm>
          <a:off x="542925" y="174783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CB6BF2AC-1D66-47AC-88A4-B83FADA6A638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7B64958-A91A-457E-8DAF-34123788245B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656DA013-5893-458E-B31E-C94E10FF0512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A6C2A498-6FFA-4E3B-B679-7FBF1FD4FEC3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1420149-6ACB-4A8B-BB1B-DA87569F53D8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83</xdr:row>
      <xdr:rowOff>9525</xdr:rowOff>
    </xdr:from>
    <xdr:to>
      <xdr:col>7</xdr:col>
      <xdr:colOff>581025</xdr:colOff>
      <xdr:row>86</xdr:row>
      <xdr:rowOff>123825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FFA78520-9736-4074-9A54-1E54B3D67D58}"/>
            </a:ext>
          </a:extLst>
        </xdr:cNvPr>
        <xdr:cNvGrpSpPr>
          <a:grpSpLocks/>
        </xdr:cNvGrpSpPr>
      </xdr:nvGrpSpPr>
      <xdr:grpSpPr bwMode="auto">
        <a:xfrm>
          <a:off x="581025" y="1738312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C10E1231-70DB-43D1-BB8B-B70994A7F54F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0CB93E7-551F-4DA6-A145-86A4CDE4B191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E659524-97C8-4295-A0EC-E9936114FC2B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994CCCAC-830B-4C89-B4C8-75BD6187EC59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3DE6CAE-B4EB-4EC3-AF18-7B04AB2AA1E8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173</xdr:row>
      <xdr:rowOff>85725</xdr:rowOff>
    </xdr:from>
    <xdr:to>
      <xdr:col>8</xdr:col>
      <xdr:colOff>57150</xdr:colOff>
      <xdr:row>177</xdr:row>
      <xdr:rowOff>38100</xdr:rowOff>
    </xdr:to>
    <xdr:grpSp>
      <xdr:nvGrpSpPr>
        <xdr:cNvPr id="8" name="Grupo 4">
          <a:extLst>
            <a:ext uri="{FF2B5EF4-FFF2-40B4-BE49-F238E27FC236}">
              <a16:creationId xmlns:a16="http://schemas.microsoft.com/office/drawing/2014/main" id="{08A29DA3-A097-4E52-89B6-848C37641148}"/>
            </a:ext>
          </a:extLst>
        </xdr:cNvPr>
        <xdr:cNvGrpSpPr>
          <a:grpSpLocks/>
        </xdr:cNvGrpSpPr>
      </xdr:nvGrpSpPr>
      <xdr:grpSpPr bwMode="auto">
        <a:xfrm>
          <a:off x="1200150" y="28689300"/>
          <a:ext cx="8029575" cy="600075"/>
          <a:chOff x="395287" y="7286629"/>
          <a:chExt cx="8003382" cy="952496"/>
        </a:xfrm>
      </xdr:grpSpPr>
      <xdr:grpSp>
        <xdr:nvGrpSpPr>
          <xdr:cNvPr id="9" name="Grupo 1">
            <a:extLst>
              <a:ext uri="{FF2B5EF4-FFF2-40B4-BE49-F238E27FC236}">
                <a16:creationId xmlns:a16="http://schemas.microsoft.com/office/drawing/2014/main" id="{CB37D4C9-3573-4B07-9963-6F6E3726A00E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754A360C-9FB8-4D05-914E-9D09B0ACD1B0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54D5F9EF-D8DB-4E33-BEFF-BB4BD41BE00A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42575A64-E2FA-4C35-BB4A-351062BE125D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27BD7732-602B-4EA5-94F7-E015617A79BB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37</xdr:row>
      <xdr:rowOff>28575</xdr:rowOff>
    </xdr:from>
    <xdr:to>
      <xdr:col>8</xdr:col>
      <xdr:colOff>0</xdr:colOff>
      <xdr:row>40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1C14150-82CE-4B28-9772-2A3D924D353A}"/>
            </a:ext>
          </a:extLst>
        </xdr:cNvPr>
        <xdr:cNvGrpSpPr>
          <a:grpSpLocks/>
        </xdr:cNvGrpSpPr>
      </xdr:nvGrpSpPr>
      <xdr:grpSpPr bwMode="auto">
        <a:xfrm>
          <a:off x="323850" y="6229350"/>
          <a:ext cx="7972425" cy="600075"/>
          <a:chOff x="452251" y="7286629"/>
          <a:chExt cx="7946418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6F132677-E936-4439-A23B-691DCF34AA82}"/>
              </a:ext>
            </a:extLst>
          </xdr:cNvPr>
          <xdr:cNvGrpSpPr>
            <a:grpSpLocks/>
          </xdr:cNvGrpSpPr>
        </xdr:nvGrpSpPr>
        <xdr:grpSpPr bwMode="auto">
          <a:xfrm>
            <a:off x="452251" y="7286629"/>
            <a:ext cx="7946418" cy="952496"/>
            <a:chOff x="858139" y="15821857"/>
            <a:chExt cx="9829325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C04554C-8020-4228-B7BB-709AF9C17723}"/>
                </a:ext>
              </a:extLst>
            </xdr:cNvPr>
            <xdr:cNvSpPr txBox="1"/>
          </xdr:nvSpPr>
          <xdr:spPr>
            <a:xfrm>
              <a:off x="858139" y="15821857"/>
              <a:ext cx="4867596" cy="9314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BE420A8-15A2-4B9B-9029-B0BEA9E1DD44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25B84C4-6188-4D5B-BE2B-DC35BFFC8081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7DECC064-EA8A-4003-880E-A8B32846D719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94</xdr:row>
      <xdr:rowOff>95250</xdr:rowOff>
    </xdr:from>
    <xdr:to>
      <xdr:col>6</xdr:col>
      <xdr:colOff>361950</xdr:colOff>
      <xdr:row>98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C3F26F93-3399-473A-9371-DD13D11F7662}"/>
            </a:ext>
          </a:extLst>
        </xdr:cNvPr>
        <xdr:cNvGrpSpPr>
          <a:grpSpLocks/>
        </xdr:cNvGrpSpPr>
      </xdr:nvGrpSpPr>
      <xdr:grpSpPr bwMode="auto">
        <a:xfrm>
          <a:off x="314325" y="159162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FB600454-8134-44A0-A259-0B769984F9AF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4D51A01-874A-4DFE-A062-2ADAA36811AE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C94FF825-9712-4EEE-9D55-8E1A298291B4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AC5460A0-763B-4BC8-A075-4F7A1AF11B57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9F5C4A80-24D1-4950-9B34-F348B7520FE9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42</xdr:row>
      <xdr:rowOff>85725</xdr:rowOff>
    </xdr:from>
    <xdr:to>
      <xdr:col>7</xdr:col>
      <xdr:colOff>666750</xdr:colOff>
      <xdr:row>46</xdr:row>
      <xdr:rowOff>38100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747DF840-E8A7-4424-A0A8-40ECD9EBC1FF}"/>
            </a:ext>
          </a:extLst>
        </xdr:cNvPr>
        <xdr:cNvGrpSpPr>
          <a:grpSpLocks/>
        </xdr:cNvGrpSpPr>
      </xdr:nvGrpSpPr>
      <xdr:grpSpPr bwMode="auto">
        <a:xfrm>
          <a:off x="228600" y="759142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B6526877-3356-405E-89C4-C306B63EA772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15B7298-8FBE-488A-9FA3-63A2BBCD8EE1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Alejandra</a:t>
              </a:r>
              <a:r>
                <a:rPr lang="es-MX" sz="1200" u="none" baseline="0">
                  <a:latin typeface="Arial Narrow" panose="020B0606020202030204" pitchFamily="34" charset="0"/>
                </a:rPr>
                <a:t> Vázquez García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Jefa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D43E1AB-B048-4CD0-B660-281709A2C2DF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Ing. Arturo</a:t>
              </a:r>
              <a:r>
                <a:rPr lang="es-MX" sz="1200" baseline="0">
                  <a:latin typeface="Arial Narrow" panose="020B0606020202030204" pitchFamily="34" charset="0"/>
                </a:rPr>
                <a:t> Sánchez Téllez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DB4AD3C-1383-41FB-A590-BD1A4B49CCC6}"/>
              </a:ext>
            </a:extLst>
          </xdr:cNvPr>
          <xdr:cNvCxnSpPr/>
        </xdr:nvCxnSpPr>
        <xdr:spPr>
          <a:xfrm flipV="1">
            <a:off x="1249831" y="7643105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98FF50F0-D5B5-4BB6-B33D-783524C38EE9}"/>
              </a:ext>
            </a:extLst>
          </xdr:cNvPr>
          <xdr:cNvCxnSpPr/>
        </xdr:nvCxnSpPr>
        <xdr:spPr>
          <a:xfrm>
            <a:off x="5384798" y="7642161"/>
            <a:ext cx="215295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C47" sqref="C47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92" t="s">
        <v>120</v>
      </c>
      <c r="C2" s="293"/>
      <c r="D2" s="293"/>
      <c r="E2" s="293"/>
      <c r="F2" s="293"/>
      <c r="G2" s="294"/>
    </row>
    <row r="3" spans="2:7" x14ac:dyDescent="0.2">
      <c r="B3" s="295" t="s">
        <v>0</v>
      </c>
      <c r="C3" s="296"/>
      <c r="D3" s="296"/>
      <c r="E3" s="296"/>
      <c r="F3" s="296"/>
      <c r="G3" s="297"/>
    </row>
    <row r="4" spans="2:7" x14ac:dyDescent="0.2">
      <c r="B4" s="295" t="s">
        <v>121</v>
      </c>
      <c r="C4" s="296"/>
      <c r="D4" s="296"/>
      <c r="E4" s="296"/>
      <c r="F4" s="296"/>
      <c r="G4" s="297"/>
    </row>
    <row r="5" spans="2:7" ht="13.5" thickBot="1" x14ac:dyDescent="0.25">
      <c r="B5" s="298" t="s">
        <v>1</v>
      </c>
      <c r="C5" s="299"/>
      <c r="D5" s="299"/>
      <c r="E5" s="299"/>
      <c r="F5" s="299"/>
      <c r="G5" s="300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112388964.35000001</v>
      </c>
      <c r="D9" s="9">
        <f>SUM(D10:D16)</f>
        <v>155989346.19000003</v>
      </c>
      <c r="E9" s="11" t="s">
        <v>8</v>
      </c>
      <c r="F9" s="9">
        <f>SUM(F10:F18)</f>
        <v>137844425.88000003</v>
      </c>
      <c r="G9" s="9">
        <f>SUM(G10:G18)</f>
        <v>199857899.36000001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152445.76000000001</v>
      </c>
    </row>
    <row r="11" spans="2:7" x14ac:dyDescent="0.2">
      <c r="B11" s="12" t="s">
        <v>11</v>
      </c>
      <c r="C11" s="9">
        <v>111364342.08</v>
      </c>
      <c r="D11" s="9">
        <v>154048496.68000001</v>
      </c>
      <c r="E11" s="13" t="s">
        <v>12</v>
      </c>
      <c r="F11" s="9">
        <v>81153.34</v>
      </c>
      <c r="G11" s="9">
        <v>169221.98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137449210.24000001</v>
      </c>
      <c r="G12" s="9">
        <v>199039658.28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-0.56999999999999995</v>
      </c>
      <c r="D14" s="9">
        <v>-0.56999999999999995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1024622.84</v>
      </c>
      <c r="D15" s="9">
        <v>1940850.08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314062.3</v>
      </c>
      <c r="G16" s="9">
        <v>496573.34</v>
      </c>
    </row>
    <row r="17" spans="2:7" x14ac:dyDescent="0.2">
      <c r="B17" s="10" t="s">
        <v>23</v>
      </c>
      <c r="C17" s="9">
        <f>SUM(C18:C24)</f>
        <v>24326565.220000003</v>
      </c>
      <c r="D17" s="9">
        <f>SUM(D18:D24)</f>
        <v>24326421.32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0.01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24326565.210000001</v>
      </c>
      <c r="D24" s="9">
        <v>24326421.309999999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8717355.6600000001</v>
      </c>
      <c r="D25" s="9">
        <f>SUM(D26:D30)</f>
        <v>17367392.640000001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f>8717355.08+0.6</f>
        <v>8717355.6799999997</v>
      </c>
      <c r="D29" s="9">
        <v>17367392.66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9801562.9800000004</v>
      </c>
      <c r="G31" s="9">
        <f>SUM(G32:G37)</f>
        <v>12306983.73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9801562.9800000004</v>
      </c>
      <c r="G33" s="9">
        <v>12306983.73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8445046.0199999996</v>
      </c>
      <c r="D41" s="9">
        <f>SUM(D42:D45)</f>
        <v>9841598.3399999999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8445046.0199999996</v>
      </c>
      <c r="D45" s="9">
        <v>9841598.3399999999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153877931.23000002</v>
      </c>
      <c r="D47" s="9">
        <f>D9+D17+D25+D31+D37+D38+D41</f>
        <v>207524758.47000003</v>
      </c>
      <c r="E47" s="8" t="s">
        <v>82</v>
      </c>
      <c r="F47" s="9">
        <f>F9+F19+F23+F26+F27+F31+F38+F42</f>
        <v>147645988.86000001</v>
      </c>
      <c r="G47" s="9">
        <f>G9+G19+G23+G26+G27+G31+G38+G42</f>
        <v>212164883.09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131213831.61</v>
      </c>
      <c r="D52" s="9">
        <v>205145172.43000001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5554343.4699999997</v>
      </c>
      <c r="D53" s="9">
        <v>5554343.4699999997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88044</v>
      </c>
      <c r="D54" s="9">
        <v>88044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147645988.86000001</v>
      </c>
      <c r="G59" s="9">
        <f>G47+G57</f>
        <v>212164883.09</v>
      </c>
    </row>
    <row r="60" spans="2:7" ht="25.5" x14ac:dyDescent="0.2">
      <c r="B60" s="6" t="s">
        <v>102</v>
      </c>
      <c r="C60" s="9">
        <f>SUM(C50:C58)</f>
        <v>136856219.08000001</v>
      </c>
      <c r="D60" s="9">
        <f>SUM(D50:D58)</f>
        <v>210787559.90000001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290734150.31000006</v>
      </c>
      <c r="D62" s="9">
        <f>D47+D60</f>
        <v>418312318.37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143088160.84999999</v>
      </c>
      <c r="G68" s="9">
        <f>SUM(G69:G73)</f>
        <v>206147435.28</v>
      </c>
    </row>
    <row r="69" spans="2:7" x14ac:dyDescent="0.2">
      <c r="B69" s="10"/>
      <c r="C69" s="9"/>
      <c r="D69" s="9"/>
      <c r="E69" s="11" t="s">
        <v>110</v>
      </c>
      <c r="F69" s="9">
        <v>17835156.699999999</v>
      </c>
      <c r="G69" s="9">
        <v>126548268.26000001</v>
      </c>
    </row>
    <row r="70" spans="2:7" x14ac:dyDescent="0.2">
      <c r="B70" s="10"/>
      <c r="C70" s="9"/>
      <c r="D70" s="9"/>
      <c r="E70" s="11" t="s">
        <v>111</v>
      </c>
      <c r="F70" s="9">
        <v>120218121.62</v>
      </c>
      <c r="G70" s="9">
        <v>74564284.489999995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241591.43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143088160.84999999</v>
      </c>
      <c r="G79" s="9">
        <f>G63+G68+G75</f>
        <v>206147435.28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290734149.71000004</v>
      </c>
      <c r="G81" s="9">
        <f>G59+G79</f>
        <v>418312318.37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L75"/>
  <sheetViews>
    <sheetView workbookViewId="0">
      <selection activeCell="D81" sqref="D81"/>
    </sheetView>
  </sheetViews>
  <sheetFormatPr baseColWidth="10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5703125" customWidth="1"/>
    <col min="7" max="7" width="1.85546875" customWidth="1"/>
    <col min="8" max="8" width="22.85546875" customWidth="1"/>
    <col min="9" max="9" width="19.5703125" customWidth="1"/>
    <col min="10" max="10" width="16.28515625" customWidth="1"/>
    <col min="11" max="11" width="18.140625" customWidth="1"/>
    <col min="12" max="12" width="25.28515625" customWidth="1"/>
  </cols>
  <sheetData>
    <row r="1" spans="1:12" ht="15.75" thickBot="1" x14ac:dyDescent="0.3">
      <c r="A1" s="151"/>
      <c r="B1" s="216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x14ac:dyDescent="0.25">
      <c r="A2" s="151"/>
      <c r="B2" s="20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x14ac:dyDescent="0.25">
      <c r="A3" s="151"/>
      <c r="B3" s="317" t="s">
        <v>552</v>
      </c>
      <c r="C3" s="318"/>
      <c r="D3" s="318"/>
      <c r="E3" s="318"/>
      <c r="F3" s="318"/>
      <c r="G3" s="318"/>
      <c r="H3" s="318"/>
      <c r="I3" s="318"/>
      <c r="J3" s="318"/>
      <c r="K3" s="318"/>
      <c r="L3" s="319"/>
    </row>
    <row r="4" spans="1:12" x14ac:dyDescent="0.25">
      <c r="A4" s="151"/>
      <c r="B4" s="317" t="s">
        <v>551</v>
      </c>
      <c r="C4" s="318"/>
      <c r="D4" s="318"/>
      <c r="E4" s="318"/>
      <c r="F4" s="318"/>
      <c r="G4" s="318"/>
      <c r="H4" s="318"/>
      <c r="I4" s="318"/>
      <c r="J4" s="318"/>
      <c r="K4" s="318"/>
      <c r="L4" s="319"/>
    </row>
    <row r="5" spans="1:12" x14ac:dyDescent="0.25">
      <c r="A5" s="151"/>
      <c r="B5" s="317" t="s">
        <v>550</v>
      </c>
      <c r="C5" s="318"/>
      <c r="D5" s="318"/>
      <c r="E5" s="318"/>
      <c r="F5" s="318"/>
      <c r="G5" s="318"/>
      <c r="H5" s="318"/>
      <c r="I5" s="318"/>
      <c r="J5" s="318"/>
      <c r="K5" s="318"/>
      <c r="L5" s="319"/>
    </row>
    <row r="6" spans="1:12" ht="15.75" thickBot="1" x14ac:dyDescent="0.3">
      <c r="A6" s="151"/>
      <c r="B6" s="107"/>
      <c r="C6" s="184"/>
      <c r="D6" s="184"/>
      <c r="E6" s="184"/>
      <c r="F6" s="184"/>
      <c r="G6" s="184"/>
      <c r="H6" s="184"/>
      <c r="I6" s="184"/>
      <c r="J6" s="184"/>
      <c r="K6" s="184"/>
      <c r="L6" s="126"/>
    </row>
    <row r="7" spans="1:12" ht="15.75" thickBot="1" x14ac:dyDescent="0.3">
      <c r="A7" s="151"/>
      <c r="B7" s="292" t="s">
        <v>549</v>
      </c>
      <c r="C7" s="293"/>
      <c r="D7" s="294"/>
      <c r="E7" s="329" t="s">
        <v>548</v>
      </c>
      <c r="F7" s="330"/>
      <c r="G7" s="330"/>
      <c r="H7" s="348"/>
      <c r="I7" s="349" t="s">
        <v>547</v>
      </c>
      <c r="J7" s="348"/>
      <c r="K7" s="294" t="s">
        <v>546</v>
      </c>
      <c r="L7" s="327" t="s">
        <v>545</v>
      </c>
    </row>
    <row r="8" spans="1:12" ht="15.75" thickBot="1" x14ac:dyDescent="0.3">
      <c r="A8" s="151"/>
      <c r="B8" s="317"/>
      <c r="C8" s="318"/>
      <c r="D8" s="319"/>
      <c r="E8" s="329" t="s">
        <v>544</v>
      </c>
      <c r="F8" s="348"/>
      <c r="G8" s="349" t="s">
        <v>543</v>
      </c>
      <c r="H8" s="348"/>
      <c r="I8" s="215"/>
      <c r="J8" s="214"/>
      <c r="K8" s="319"/>
      <c r="L8" s="332"/>
    </row>
    <row r="9" spans="1:12" ht="26.25" thickBot="1" x14ac:dyDescent="0.3">
      <c r="A9" s="151"/>
      <c r="B9" s="320"/>
      <c r="C9" s="321"/>
      <c r="D9" s="322"/>
      <c r="E9" s="213"/>
      <c r="F9" s="212" t="s">
        <v>542</v>
      </c>
      <c r="G9" s="212"/>
      <c r="H9" s="212" t="s">
        <v>541</v>
      </c>
      <c r="I9" s="211" t="s">
        <v>540</v>
      </c>
      <c r="J9" s="210" t="s">
        <v>539</v>
      </c>
      <c r="K9" s="322"/>
      <c r="L9" s="328"/>
    </row>
    <row r="10" spans="1:12" ht="15.75" thickBot="1" x14ac:dyDescent="0.3">
      <c r="A10" s="151"/>
      <c r="B10" s="169" t="s">
        <v>538</v>
      </c>
      <c r="C10" s="168"/>
      <c r="D10" s="168"/>
      <c r="E10" s="168"/>
      <c r="F10" s="168"/>
      <c r="G10" s="168"/>
      <c r="H10" s="168"/>
      <c r="I10" s="209"/>
      <c r="J10" s="209"/>
      <c r="K10" s="209"/>
      <c r="L10" s="166"/>
    </row>
    <row r="11" spans="1:12" ht="15.75" thickBot="1" x14ac:dyDescent="0.3">
      <c r="A11" s="151"/>
      <c r="B11" s="186" t="s">
        <v>458</v>
      </c>
      <c r="C11" s="185"/>
      <c r="D11" s="185"/>
      <c r="E11" s="185"/>
      <c r="F11" s="185"/>
      <c r="G11" s="185"/>
      <c r="H11" s="185"/>
      <c r="I11" s="184"/>
      <c r="J11" s="184"/>
      <c r="K11" s="184"/>
      <c r="L11" s="126"/>
    </row>
    <row r="12" spans="1:12" ht="16.5" customHeight="1" thickBot="1" x14ac:dyDescent="0.3">
      <c r="A12" s="151"/>
      <c r="B12" s="162">
        <v>1</v>
      </c>
      <c r="C12" s="161" t="s">
        <v>537</v>
      </c>
      <c r="D12" s="160"/>
      <c r="E12" s="159"/>
      <c r="F12" s="159"/>
      <c r="G12" s="159"/>
      <c r="H12" s="159"/>
      <c r="I12" s="159"/>
      <c r="J12" s="159"/>
      <c r="K12" s="159"/>
      <c r="L12" s="158"/>
    </row>
    <row r="13" spans="1:12" ht="39" thickBot="1" x14ac:dyDescent="0.3">
      <c r="A13" s="151"/>
      <c r="B13" s="157"/>
      <c r="C13" s="156" t="s">
        <v>456</v>
      </c>
      <c r="D13" s="201" t="s">
        <v>511</v>
      </c>
      <c r="E13" s="138"/>
      <c r="F13" s="180" t="s">
        <v>501</v>
      </c>
      <c r="G13" s="114"/>
      <c r="H13" s="179"/>
      <c r="I13" s="151"/>
      <c r="J13" s="193" t="s">
        <v>452</v>
      </c>
      <c r="K13" s="180" t="s">
        <v>488</v>
      </c>
      <c r="L13" s="179"/>
    </row>
    <row r="14" spans="1:12" ht="26.25" thickBot="1" x14ac:dyDescent="0.3">
      <c r="A14" s="151"/>
      <c r="B14" s="157"/>
      <c r="C14" s="156" t="s">
        <v>454</v>
      </c>
      <c r="D14" s="201" t="s">
        <v>223</v>
      </c>
      <c r="E14" s="208"/>
      <c r="F14" s="176" t="s">
        <v>535</v>
      </c>
      <c r="G14" s="207"/>
      <c r="H14" s="175"/>
      <c r="I14" s="191"/>
      <c r="J14" s="190" t="s">
        <v>452</v>
      </c>
      <c r="K14" s="176" t="s">
        <v>488</v>
      </c>
      <c r="L14" s="175"/>
    </row>
    <row r="15" spans="1:12" ht="15.75" thickBot="1" x14ac:dyDescent="0.3">
      <c r="A15" s="151"/>
      <c r="B15" s="157"/>
      <c r="C15" s="156" t="s">
        <v>475</v>
      </c>
      <c r="D15" s="201" t="s">
        <v>508</v>
      </c>
      <c r="E15" s="208"/>
      <c r="F15" s="176" t="s">
        <v>531</v>
      </c>
      <c r="G15" s="207"/>
      <c r="H15" s="175"/>
      <c r="I15" s="191"/>
      <c r="J15" s="190" t="s">
        <v>452</v>
      </c>
      <c r="K15" s="171" t="s">
        <v>488</v>
      </c>
      <c r="L15" s="175"/>
    </row>
    <row r="16" spans="1:12" ht="24.75" customHeight="1" thickBot="1" x14ac:dyDescent="0.3">
      <c r="A16" s="151"/>
      <c r="B16" s="162">
        <v>2</v>
      </c>
      <c r="C16" s="161" t="s">
        <v>536</v>
      </c>
      <c r="D16" s="160"/>
      <c r="E16" s="173"/>
      <c r="F16" s="173"/>
      <c r="G16" s="173"/>
      <c r="H16" s="173"/>
      <c r="I16" s="173"/>
      <c r="J16" s="173"/>
      <c r="K16" s="159"/>
      <c r="L16" s="197"/>
    </row>
    <row r="17" spans="1:12" ht="39" thickBot="1" x14ac:dyDescent="0.3">
      <c r="A17" s="151"/>
      <c r="B17" s="157"/>
      <c r="C17" s="156" t="s">
        <v>456</v>
      </c>
      <c r="D17" s="201" t="s">
        <v>511</v>
      </c>
      <c r="E17" s="193"/>
      <c r="F17" s="180" t="s">
        <v>501</v>
      </c>
      <c r="G17" s="179"/>
      <c r="H17" s="179"/>
      <c r="I17" s="151"/>
      <c r="J17" s="193" t="s">
        <v>452</v>
      </c>
      <c r="K17" s="180" t="s">
        <v>488</v>
      </c>
      <c r="L17" s="179"/>
    </row>
    <row r="18" spans="1:12" ht="26.25" thickBot="1" x14ac:dyDescent="0.3">
      <c r="A18" s="151"/>
      <c r="B18" s="157"/>
      <c r="C18" s="156" t="s">
        <v>454</v>
      </c>
      <c r="D18" s="201" t="s">
        <v>223</v>
      </c>
      <c r="E18" s="190"/>
      <c r="F18" s="176" t="s">
        <v>535</v>
      </c>
      <c r="G18" s="175"/>
      <c r="H18" s="175"/>
      <c r="I18" s="191"/>
      <c r="J18" s="190" t="s">
        <v>452</v>
      </c>
      <c r="K18" s="176" t="s">
        <v>488</v>
      </c>
      <c r="L18" s="175"/>
    </row>
    <row r="19" spans="1:12" ht="15.75" thickBot="1" x14ac:dyDescent="0.3">
      <c r="A19" s="151"/>
      <c r="B19" s="157"/>
      <c r="C19" s="156" t="s">
        <v>475</v>
      </c>
      <c r="D19" s="201" t="s">
        <v>508</v>
      </c>
      <c r="E19" s="190"/>
      <c r="F19" s="176" t="s">
        <v>531</v>
      </c>
      <c r="G19" s="175"/>
      <c r="H19" s="175"/>
      <c r="I19" s="191"/>
      <c r="J19" s="190" t="s">
        <v>452</v>
      </c>
      <c r="K19" s="171" t="s">
        <v>488</v>
      </c>
      <c r="L19" s="175"/>
    </row>
    <row r="20" spans="1:12" ht="16.5" customHeight="1" thickBot="1" x14ac:dyDescent="0.3">
      <c r="A20" s="151"/>
      <c r="B20" s="162">
        <v>3</v>
      </c>
      <c r="C20" s="161" t="s">
        <v>534</v>
      </c>
      <c r="D20" s="160"/>
      <c r="E20" s="173"/>
      <c r="F20" s="173"/>
      <c r="G20" s="173"/>
      <c r="H20" s="173"/>
      <c r="I20" s="173"/>
      <c r="J20" s="173"/>
      <c r="K20" s="159"/>
      <c r="L20" s="197"/>
    </row>
    <row r="21" spans="1:12" ht="15.75" thickBot="1" x14ac:dyDescent="0.3">
      <c r="A21" s="151"/>
      <c r="B21" s="157"/>
      <c r="C21" s="156" t="s">
        <v>456</v>
      </c>
      <c r="D21" s="201" t="s">
        <v>511</v>
      </c>
      <c r="E21" s="193"/>
      <c r="F21" s="180" t="s">
        <v>533</v>
      </c>
      <c r="G21" s="179"/>
      <c r="H21" s="179"/>
      <c r="I21" s="151"/>
      <c r="J21" s="193" t="s">
        <v>452</v>
      </c>
      <c r="K21" s="180" t="s">
        <v>530</v>
      </c>
      <c r="L21" s="179"/>
    </row>
    <row r="22" spans="1:12" ht="15.75" thickBot="1" x14ac:dyDescent="0.3">
      <c r="A22" s="151"/>
      <c r="B22" s="157"/>
      <c r="C22" s="156" t="s">
        <v>454</v>
      </c>
      <c r="D22" s="201" t="s">
        <v>223</v>
      </c>
      <c r="E22" s="190"/>
      <c r="F22" s="176" t="s">
        <v>532</v>
      </c>
      <c r="G22" s="175"/>
      <c r="H22" s="175"/>
      <c r="I22" s="191"/>
      <c r="J22" s="190" t="s">
        <v>452</v>
      </c>
      <c r="K22" s="176" t="s">
        <v>530</v>
      </c>
      <c r="L22" s="175"/>
    </row>
    <row r="23" spans="1:12" ht="15.75" thickBot="1" x14ac:dyDescent="0.3">
      <c r="A23" s="151"/>
      <c r="B23" s="157"/>
      <c r="C23" s="156" t="s">
        <v>475</v>
      </c>
      <c r="D23" s="201" t="s">
        <v>508</v>
      </c>
      <c r="E23" s="190"/>
      <c r="F23" s="176" t="s">
        <v>531</v>
      </c>
      <c r="G23" s="175"/>
      <c r="H23" s="175"/>
      <c r="I23" s="191"/>
      <c r="J23" s="190" t="s">
        <v>452</v>
      </c>
      <c r="K23" s="171" t="s">
        <v>530</v>
      </c>
      <c r="L23" s="175"/>
    </row>
    <row r="24" spans="1:12" ht="16.5" customHeight="1" thickBot="1" x14ac:dyDescent="0.3">
      <c r="A24" s="151"/>
      <c r="B24" s="162">
        <v>4</v>
      </c>
      <c r="C24" s="161" t="s">
        <v>529</v>
      </c>
      <c r="D24" s="160"/>
      <c r="E24" s="173"/>
      <c r="F24" s="173"/>
      <c r="G24" s="173"/>
      <c r="H24" s="173"/>
      <c r="I24" s="173"/>
      <c r="J24" s="173"/>
      <c r="K24" s="159"/>
      <c r="L24" s="197"/>
    </row>
    <row r="25" spans="1:12" ht="15.75" thickBot="1" x14ac:dyDescent="0.3">
      <c r="A25" s="151"/>
      <c r="B25" s="206"/>
      <c r="C25" s="205" t="s">
        <v>456</v>
      </c>
      <c r="D25" s="204" t="s">
        <v>528</v>
      </c>
      <c r="E25" s="159"/>
      <c r="F25" s="200"/>
      <c r="G25" s="159"/>
      <c r="H25" s="159"/>
      <c r="I25" s="159"/>
      <c r="J25" s="159"/>
      <c r="K25" s="159"/>
      <c r="L25" s="158"/>
    </row>
    <row r="26" spans="1:12" ht="15.75" thickBot="1" x14ac:dyDescent="0.3">
      <c r="A26" s="151"/>
      <c r="B26" s="157"/>
      <c r="C26" s="156"/>
      <c r="D26" s="201" t="s">
        <v>527</v>
      </c>
      <c r="E26" s="193"/>
      <c r="F26" s="180" t="s">
        <v>509</v>
      </c>
      <c r="G26" s="179"/>
      <c r="H26" s="179"/>
      <c r="I26" s="151"/>
      <c r="J26" s="193" t="s">
        <v>452</v>
      </c>
      <c r="K26" s="180" t="s">
        <v>520</v>
      </c>
      <c r="L26" s="179"/>
    </row>
    <row r="27" spans="1:12" ht="15.75" thickBot="1" x14ac:dyDescent="0.3">
      <c r="A27" s="151"/>
      <c r="B27" s="157"/>
      <c r="C27" s="156"/>
      <c r="D27" s="201" t="s">
        <v>526</v>
      </c>
      <c r="E27" s="190"/>
      <c r="F27" s="175" t="s">
        <v>507</v>
      </c>
      <c r="G27" s="175"/>
      <c r="H27" s="175"/>
      <c r="I27" s="191"/>
      <c r="J27" s="190" t="s">
        <v>452</v>
      </c>
      <c r="K27" s="176" t="s">
        <v>520</v>
      </c>
      <c r="L27" s="175"/>
    </row>
    <row r="28" spans="1:12" ht="39" thickBot="1" x14ac:dyDescent="0.3">
      <c r="A28" s="151"/>
      <c r="B28" s="196"/>
      <c r="C28" s="156" t="s">
        <v>454</v>
      </c>
      <c r="D28" s="189" t="s">
        <v>525</v>
      </c>
      <c r="E28" s="177"/>
      <c r="F28" s="176" t="s">
        <v>521</v>
      </c>
      <c r="G28" s="203"/>
      <c r="H28" s="175"/>
      <c r="I28" s="191"/>
      <c r="J28" s="190" t="s">
        <v>452</v>
      </c>
      <c r="K28" s="176" t="s">
        <v>520</v>
      </c>
      <c r="L28" s="175"/>
    </row>
    <row r="29" spans="1:12" ht="26.25" thickBot="1" x14ac:dyDescent="0.3">
      <c r="A29" s="151"/>
      <c r="B29" s="196"/>
      <c r="C29" s="156" t="s">
        <v>475</v>
      </c>
      <c r="D29" s="189" t="s">
        <v>524</v>
      </c>
      <c r="E29" s="172"/>
      <c r="F29" s="171" t="s">
        <v>523</v>
      </c>
      <c r="G29" s="197"/>
      <c r="H29" s="170"/>
      <c r="I29" s="188"/>
      <c r="J29" s="187" t="s">
        <v>452</v>
      </c>
      <c r="K29" s="171" t="s">
        <v>520</v>
      </c>
      <c r="L29" s="170"/>
    </row>
    <row r="30" spans="1:12" ht="39" thickBot="1" x14ac:dyDescent="0.3">
      <c r="A30" s="151"/>
      <c r="B30" s="196"/>
      <c r="C30" s="156" t="s">
        <v>473</v>
      </c>
      <c r="D30" s="189" t="s">
        <v>522</v>
      </c>
      <c r="E30" s="199"/>
      <c r="F30" s="154" t="s">
        <v>521</v>
      </c>
      <c r="G30" s="158"/>
      <c r="H30" s="153"/>
      <c r="I30" s="202"/>
      <c r="J30" s="195" t="s">
        <v>452</v>
      </c>
      <c r="K30" s="154" t="s">
        <v>520</v>
      </c>
      <c r="L30" s="153"/>
    </row>
    <row r="31" spans="1:12" ht="15.75" thickBot="1" x14ac:dyDescent="0.3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</row>
    <row r="32" spans="1:12" ht="15.75" thickBot="1" x14ac:dyDescent="0.3">
      <c r="A32" s="151"/>
      <c r="B32" s="198">
        <v>5</v>
      </c>
      <c r="C32" s="161" t="s">
        <v>519</v>
      </c>
      <c r="D32" s="160"/>
      <c r="E32" s="173"/>
      <c r="F32" s="173"/>
      <c r="G32" s="173"/>
      <c r="H32" s="173"/>
      <c r="I32" s="173"/>
      <c r="J32" s="173"/>
      <c r="K32" s="173"/>
      <c r="L32" s="197"/>
    </row>
    <row r="33" spans="1:12" ht="15.75" thickBot="1" x14ac:dyDescent="0.3">
      <c r="A33" s="151"/>
      <c r="B33" s="157"/>
      <c r="C33" s="156" t="s">
        <v>486</v>
      </c>
      <c r="D33" s="189" t="s">
        <v>515</v>
      </c>
      <c r="E33" s="193"/>
      <c r="F33" s="180" t="s">
        <v>518</v>
      </c>
      <c r="G33" s="179"/>
      <c r="H33" s="179"/>
      <c r="I33" s="151"/>
      <c r="J33" s="193" t="s">
        <v>452</v>
      </c>
      <c r="K33" s="180" t="s">
        <v>481</v>
      </c>
      <c r="L33" s="179"/>
    </row>
    <row r="34" spans="1:12" ht="26.25" thickBot="1" x14ac:dyDescent="0.3">
      <c r="A34" s="151"/>
      <c r="B34" s="157"/>
      <c r="C34" s="156" t="s">
        <v>484</v>
      </c>
      <c r="D34" s="189" t="s">
        <v>508</v>
      </c>
      <c r="E34" s="190"/>
      <c r="F34" s="176" t="s">
        <v>518</v>
      </c>
      <c r="G34" s="175"/>
      <c r="H34" s="175"/>
      <c r="I34" s="191"/>
      <c r="J34" s="190" t="s">
        <v>452</v>
      </c>
      <c r="K34" s="171" t="s">
        <v>517</v>
      </c>
      <c r="L34" s="175"/>
    </row>
    <row r="35" spans="1:12" ht="15.75" thickBot="1" x14ac:dyDescent="0.3">
      <c r="A35" s="151"/>
      <c r="B35" s="162">
        <v>6</v>
      </c>
      <c r="C35" s="161" t="s">
        <v>516</v>
      </c>
      <c r="D35" s="160"/>
      <c r="E35" s="173"/>
      <c r="F35" s="173"/>
      <c r="G35" s="173"/>
      <c r="H35" s="173"/>
      <c r="I35" s="173"/>
      <c r="J35" s="173"/>
      <c r="K35" s="159"/>
      <c r="L35" s="197"/>
    </row>
    <row r="36" spans="1:12" ht="15.75" thickBot="1" x14ac:dyDescent="0.3">
      <c r="A36" s="151"/>
      <c r="B36" s="157"/>
      <c r="C36" s="156" t="s">
        <v>486</v>
      </c>
      <c r="D36" s="201" t="s">
        <v>515</v>
      </c>
      <c r="E36" s="193"/>
      <c r="F36" s="180" t="s">
        <v>514</v>
      </c>
      <c r="G36" s="179"/>
      <c r="H36" s="179"/>
      <c r="I36" s="151"/>
      <c r="J36" s="193" t="s">
        <v>452</v>
      </c>
      <c r="K36" s="154" t="s">
        <v>513</v>
      </c>
      <c r="L36" s="179"/>
    </row>
    <row r="37" spans="1:12" ht="16.5" customHeight="1" thickBot="1" x14ac:dyDescent="0.3">
      <c r="A37" s="151"/>
      <c r="B37" s="162">
        <v>7</v>
      </c>
      <c r="C37" s="161" t="s">
        <v>512</v>
      </c>
      <c r="D37" s="160"/>
      <c r="E37" s="173"/>
      <c r="F37" s="173"/>
      <c r="G37" s="173"/>
      <c r="H37" s="173"/>
      <c r="I37" s="173"/>
      <c r="J37" s="173"/>
      <c r="K37" s="200"/>
      <c r="L37" s="197"/>
    </row>
    <row r="38" spans="1:12" ht="26.25" thickBot="1" x14ac:dyDescent="0.3">
      <c r="A38" s="151"/>
      <c r="B38" s="157"/>
      <c r="C38" s="156" t="s">
        <v>486</v>
      </c>
      <c r="D38" s="189" t="s">
        <v>511</v>
      </c>
      <c r="E38" s="195"/>
      <c r="F38" s="154" t="s">
        <v>510</v>
      </c>
      <c r="G38" s="153"/>
      <c r="H38" s="153"/>
      <c r="I38" s="151"/>
      <c r="J38" s="195" t="s">
        <v>452</v>
      </c>
      <c r="K38" s="180" t="s">
        <v>506</v>
      </c>
      <c r="L38" s="179"/>
    </row>
    <row r="39" spans="1:12" ht="15.75" thickBot="1" x14ac:dyDescent="0.3">
      <c r="A39" s="151"/>
      <c r="B39" s="157"/>
      <c r="C39" s="156" t="s">
        <v>484</v>
      </c>
      <c r="D39" s="189" t="s">
        <v>223</v>
      </c>
      <c r="E39" s="193"/>
      <c r="F39" s="180" t="s">
        <v>509</v>
      </c>
      <c r="G39" s="179"/>
      <c r="H39" s="179"/>
      <c r="I39" s="191"/>
      <c r="J39" s="193" t="s">
        <v>452</v>
      </c>
      <c r="K39" s="176" t="s">
        <v>506</v>
      </c>
      <c r="L39" s="175"/>
    </row>
    <row r="40" spans="1:12" ht="15.75" thickBot="1" x14ac:dyDescent="0.3">
      <c r="A40" s="151"/>
      <c r="B40" s="157"/>
      <c r="C40" s="156" t="s">
        <v>475</v>
      </c>
      <c r="D40" s="189" t="s">
        <v>508</v>
      </c>
      <c r="E40" s="187"/>
      <c r="F40" s="171" t="s">
        <v>507</v>
      </c>
      <c r="G40" s="170"/>
      <c r="H40" s="170"/>
      <c r="I40" s="170"/>
      <c r="J40" s="170" t="s">
        <v>452</v>
      </c>
      <c r="K40" s="171" t="s">
        <v>506</v>
      </c>
      <c r="L40" s="170"/>
    </row>
    <row r="41" spans="1:12" ht="15.75" thickBot="1" x14ac:dyDescent="0.3">
      <c r="A41" s="151"/>
      <c r="B41" s="186" t="s">
        <v>466</v>
      </c>
      <c r="C41" s="185"/>
      <c r="D41" s="185"/>
      <c r="E41" s="185"/>
      <c r="F41" s="185"/>
      <c r="G41" s="185"/>
      <c r="H41" s="185"/>
      <c r="I41" s="184"/>
      <c r="J41" s="184"/>
      <c r="K41" s="184"/>
      <c r="L41" s="126"/>
    </row>
    <row r="42" spans="1:12" ht="24.75" customHeight="1" thickBot="1" x14ac:dyDescent="0.3">
      <c r="A42" s="151"/>
      <c r="B42" s="162">
        <v>1</v>
      </c>
      <c r="C42" s="161" t="s">
        <v>501</v>
      </c>
      <c r="D42" s="160"/>
      <c r="E42" s="159"/>
      <c r="F42" s="159"/>
      <c r="G42" s="159"/>
      <c r="H42" s="159"/>
      <c r="I42" s="159"/>
      <c r="J42" s="159"/>
      <c r="K42" s="159"/>
      <c r="L42" s="158"/>
    </row>
    <row r="43" spans="1:12" ht="39" thickBot="1" x14ac:dyDescent="0.3">
      <c r="A43" s="151"/>
      <c r="B43" s="196"/>
      <c r="C43" s="156" t="s">
        <v>456</v>
      </c>
      <c r="D43" s="189" t="s">
        <v>505</v>
      </c>
      <c r="E43" s="195"/>
      <c r="F43" s="154" t="s">
        <v>501</v>
      </c>
      <c r="G43" s="153"/>
      <c r="H43" s="153"/>
      <c r="I43" s="182"/>
      <c r="J43" s="181"/>
      <c r="K43" s="180" t="s">
        <v>496</v>
      </c>
      <c r="L43" s="179"/>
    </row>
    <row r="44" spans="1:12" ht="39" thickBot="1" x14ac:dyDescent="0.3">
      <c r="A44" s="151"/>
      <c r="B44" s="196"/>
      <c r="C44" s="156" t="s">
        <v>454</v>
      </c>
      <c r="D44" s="189" t="s">
        <v>504</v>
      </c>
      <c r="E44" s="195"/>
      <c r="F44" s="154" t="s">
        <v>503</v>
      </c>
      <c r="G44" s="153"/>
      <c r="H44" s="153"/>
      <c r="I44" s="178"/>
      <c r="J44" s="177"/>
      <c r="K44" s="176" t="s">
        <v>496</v>
      </c>
      <c r="L44" s="175"/>
    </row>
    <row r="45" spans="1:12" ht="39" thickBot="1" x14ac:dyDescent="0.3">
      <c r="A45" s="151"/>
      <c r="B45" s="196"/>
      <c r="C45" s="156" t="s">
        <v>475</v>
      </c>
      <c r="D45" s="189" t="s">
        <v>502</v>
      </c>
      <c r="E45" s="195"/>
      <c r="F45" s="154" t="s">
        <v>501</v>
      </c>
      <c r="G45" s="153"/>
      <c r="H45" s="153"/>
      <c r="I45" s="178"/>
      <c r="J45" s="177"/>
      <c r="K45" s="176" t="s">
        <v>496</v>
      </c>
      <c r="L45" s="175"/>
    </row>
    <row r="46" spans="1:12" ht="39" thickBot="1" x14ac:dyDescent="0.3">
      <c r="A46" s="151"/>
      <c r="B46" s="196"/>
      <c r="C46" s="156" t="s">
        <v>473</v>
      </c>
      <c r="D46" s="189" t="s">
        <v>500</v>
      </c>
      <c r="E46" s="195"/>
      <c r="F46" s="154" t="s">
        <v>499</v>
      </c>
      <c r="G46" s="153"/>
      <c r="H46" s="153"/>
      <c r="I46" s="178"/>
      <c r="J46" s="177"/>
      <c r="K46" s="176" t="s">
        <v>496</v>
      </c>
      <c r="L46" s="175"/>
    </row>
    <row r="47" spans="1:12" ht="26.25" thickBot="1" x14ac:dyDescent="0.3">
      <c r="A47" s="151"/>
      <c r="B47" s="196"/>
      <c r="C47" s="156" t="s">
        <v>469</v>
      </c>
      <c r="D47" s="189" t="s">
        <v>498</v>
      </c>
      <c r="E47" s="195"/>
      <c r="F47" s="154" t="s">
        <v>497</v>
      </c>
      <c r="G47" s="153"/>
      <c r="H47" s="153"/>
      <c r="I47" s="178"/>
      <c r="J47" s="177"/>
      <c r="K47" s="171" t="s">
        <v>496</v>
      </c>
      <c r="L47" s="175"/>
    </row>
    <row r="48" spans="1:12" ht="24.75" customHeight="1" thickBot="1" x14ac:dyDescent="0.3">
      <c r="A48" s="151"/>
      <c r="B48" s="162">
        <v>2</v>
      </c>
      <c r="C48" s="161" t="s">
        <v>495</v>
      </c>
      <c r="D48" s="160"/>
      <c r="E48" s="159"/>
      <c r="F48" s="159"/>
      <c r="G48" s="159"/>
      <c r="H48" s="159"/>
      <c r="I48" s="173"/>
      <c r="J48" s="173"/>
      <c r="K48" s="159"/>
      <c r="L48" s="197"/>
    </row>
    <row r="49" spans="1:12" ht="39" thickBot="1" x14ac:dyDescent="0.3">
      <c r="A49" s="151"/>
      <c r="B49" s="196"/>
      <c r="C49" s="156" t="s">
        <v>456</v>
      </c>
      <c r="D49" s="189" t="s">
        <v>494</v>
      </c>
      <c r="E49" s="195"/>
      <c r="F49" s="154" t="s">
        <v>491</v>
      </c>
      <c r="G49" s="153"/>
      <c r="H49" s="153"/>
      <c r="I49" s="182"/>
      <c r="J49" s="181"/>
      <c r="K49" s="179" t="s">
        <v>488</v>
      </c>
      <c r="L49" s="179"/>
    </row>
    <row r="50" spans="1:12" ht="39" thickBot="1" x14ac:dyDescent="0.3">
      <c r="A50" s="151"/>
      <c r="B50" s="196"/>
      <c r="C50" s="156" t="s">
        <v>454</v>
      </c>
      <c r="D50" s="189" t="s">
        <v>493</v>
      </c>
      <c r="E50" s="195"/>
      <c r="F50" s="154" t="s">
        <v>491</v>
      </c>
      <c r="G50" s="153"/>
      <c r="H50" s="153"/>
      <c r="I50" s="178"/>
      <c r="J50" s="177"/>
      <c r="K50" s="175" t="s">
        <v>488</v>
      </c>
      <c r="L50" s="175"/>
    </row>
    <row r="51" spans="1:12" ht="39" thickBot="1" x14ac:dyDescent="0.3">
      <c r="A51" s="151"/>
      <c r="B51" s="196"/>
      <c r="C51" s="156" t="s">
        <v>475</v>
      </c>
      <c r="D51" s="189" t="s">
        <v>492</v>
      </c>
      <c r="E51" s="195"/>
      <c r="F51" s="154" t="s">
        <v>491</v>
      </c>
      <c r="G51" s="153"/>
      <c r="H51" s="153"/>
      <c r="I51" s="173"/>
      <c r="J51" s="172"/>
      <c r="K51" s="170" t="s">
        <v>488</v>
      </c>
      <c r="L51" s="170"/>
    </row>
    <row r="52" spans="1:12" ht="39" thickBot="1" x14ac:dyDescent="0.3">
      <c r="A52" s="151"/>
      <c r="B52" s="196"/>
      <c r="C52" s="156" t="s">
        <v>473</v>
      </c>
      <c r="D52" s="189" t="s">
        <v>490</v>
      </c>
      <c r="E52" s="195"/>
      <c r="F52" s="153" t="s">
        <v>489</v>
      </c>
      <c r="G52" s="153"/>
      <c r="H52" s="153"/>
      <c r="I52" s="159"/>
      <c r="J52" s="199"/>
      <c r="K52" s="153" t="s">
        <v>488</v>
      </c>
      <c r="L52" s="153"/>
    </row>
    <row r="53" spans="1:12" ht="15.75" thickBot="1" x14ac:dyDescent="0.3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</row>
    <row r="54" spans="1:12" ht="15.75" thickBot="1" x14ac:dyDescent="0.3">
      <c r="A54" s="151"/>
      <c r="B54" s="198">
        <v>3</v>
      </c>
      <c r="C54" s="160" t="s">
        <v>487</v>
      </c>
      <c r="D54" s="160"/>
      <c r="E54" s="173"/>
      <c r="F54" s="173"/>
      <c r="G54" s="173"/>
      <c r="H54" s="173"/>
      <c r="I54" s="173"/>
      <c r="J54" s="173"/>
      <c r="K54" s="173"/>
      <c r="L54" s="197"/>
    </row>
    <row r="55" spans="1:12" ht="15.75" thickBot="1" x14ac:dyDescent="0.3">
      <c r="A55" s="151"/>
      <c r="B55" s="196"/>
      <c r="C55" s="156" t="s">
        <v>486</v>
      </c>
      <c r="D55" s="189" t="s">
        <v>485</v>
      </c>
      <c r="E55" s="195"/>
      <c r="F55" s="154" t="s">
        <v>482</v>
      </c>
      <c r="G55" s="153"/>
      <c r="H55" s="153"/>
      <c r="I55" s="182"/>
      <c r="J55" s="181"/>
      <c r="K55" s="180" t="s">
        <v>481</v>
      </c>
      <c r="L55" s="179"/>
    </row>
    <row r="56" spans="1:12" ht="26.25" thickBot="1" x14ac:dyDescent="0.3">
      <c r="A56" s="151"/>
      <c r="B56" s="196"/>
      <c r="C56" s="156" t="s">
        <v>484</v>
      </c>
      <c r="D56" s="189" t="s">
        <v>483</v>
      </c>
      <c r="E56" s="195"/>
      <c r="F56" s="154" t="s">
        <v>482</v>
      </c>
      <c r="G56" s="153"/>
      <c r="H56" s="153"/>
      <c r="I56" s="173"/>
      <c r="J56" s="172"/>
      <c r="K56" s="171" t="s">
        <v>481</v>
      </c>
      <c r="L56" s="170"/>
    </row>
    <row r="57" spans="1:12" ht="15.75" thickBot="1" x14ac:dyDescent="0.3">
      <c r="A57" s="151"/>
      <c r="B57" s="194"/>
      <c r="C57" s="151"/>
      <c r="D57" s="151"/>
      <c r="E57" s="151"/>
      <c r="F57" s="151"/>
      <c r="G57" s="151"/>
      <c r="H57" s="151"/>
      <c r="I57" s="151"/>
      <c r="J57" s="151"/>
      <c r="K57" s="151"/>
      <c r="L57" s="179"/>
    </row>
    <row r="58" spans="1:12" ht="15.75" thickBot="1" x14ac:dyDescent="0.3">
      <c r="A58" s="151"/>
      <c r="B58" s="169" t="s">
        <v>480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7"/>
    </row>
    <row r="59" spans="1:12" ht="15.75" thickBot="1" x14ac:dyDescent="0.3">
      <c r="A59" s="151"/>
      <c r="B59" s="186" t="s">
        <v>458</v>
      </c>
      <c r="C59" s="185"/>
      <c r="D59" s="185"/>
      <c r="E59" s="185"/>
      <c r="F59" s="185"/>
      <c r="G59" s="185"/>
      <c r="H59" s="185"/>
      <c r="I59" s="184"/>
      <c r="J59" s="184"/>
      <c r="K59" s="184"/>
      <c r="L59" s="126"/>
    </row>
    <row r="60" spans="1:12" ht="16.5" customHeight="1" thickBot="1" x14ac:dyDescent="0.3">
      <c r="A60" s="151"/>
      <c r="B60" s="162">
        <v>1</v>
      </c>
      <c r="C60" s="161" t="s">
        <v>479</v>
      </c>
      <c r="D60" s="160"/>
      <c r="E60" s="159"/>
      <c r="F60" s="159"/>
      <c r="G60" s="159"/>
      <c r="H60" s="159"/>
      <c r="I60" s="159"/>
      <c r="J60" s="159"/>
      <c r="K60" s="159"/>
      <c r="L60" s="158"/>
    </row>
    <row r="61" spans="1:12" ht="15.75" thickBot="1" x14ac:dyDescent="0.3">
      <c r="A61" s="151"/>
      <c r="B61" s="157"/>
      <c r="C61" s="156" t="s">
        <v>456</v>
      </c>
      <c r="D61" s="192" t="s">
        <v>478</v>
      </c>
      <c r="E61" s="174"/>
      <c r="F61" s="180" t="s">
        <v>477</v>
      </c>
      <c r="G61" s="179"/>
      <c r="H61" s="179"/>
      <c r="I61" s="151"/>
      <c r="J61" s="193" t="s">
        <v>452</v>
      </c>
      <c r="K61" s="180" t="s">
        <v>470</v>
      </c>
      <c r="L61" s="179"/>
    </row>
    <row r="62" spans="1:12" ht="26.25" thickBot="1" x14ac:dyDescent="0.3">
      <c r="A62" s="151"/>
      <c r="B62" s="157"/>
      <c r="C62" s="156" t="s">
        <v>454</v>
      </c>
      <c r="D62" s="192" t="s">
        <v>476</v>
      </c>
      <c r="E62" s="174"/>
      <c r="F62" s="176" t="s">
        <v>471</v>
      </c>
      <c r="G62" s="175"/>
      <c r="H62" s="175"/>
      <c r="I62" s="191"/>
      <c r="J62" s="190" t="s">
        <v>452</v>
      </c>
      <c r="K62" s="176" t="s">
        <v>470</v>
      </c>
      <c r="L62" s="175"/>
    </row>
    <row r="63" spans="1:12" ht="26.25" thickBot="1" x14ac:dyDescent="0.3">
      <c r="A63" s="151"/>
      <c r="B63" s="157"/>
      <c r="C63" s="156" t="s">
        <v>475</v>
      </c>
      <c r="D63" s="192" t="s">
        <v>474</v>
      </c>
      <c r="E63" s="174"/>
      <c r="F63" s="176" t="s">
        <v>471</v>
      </c>
      <c r="G63" s="175"/>
      <c r="H63" s="175"/>
      <c r="I63" s="191"/>
      <c r="J63" s="190" t="s">
        <v>452</v>
      </c>
      <c r="K63" s="176" t="s">
        <v>470</v>
      </c>
      <c r="L63" s="175"/>
    </row>
    <row r="64" spans="1:12" ht="26.25" thickBot="1" x14ac:dyDescent="0.3">
      <c r="A64" s="151"/>
      <c r="B64" s="157"/>
      <c r="C64" s="156" t="s">
        <v>473</v>
      </c>
      <c r="D64" s="192" t="s">
        <v>472</v>
      </c>
      <c r="E64" s="174"/>
      <c r="F64" s="176" t="s">
        <v>471</v>
      </c>
      <c r="G64" s="175"/>
      <c r="H64" s="175"/>
      <c r="I64" s="191"/>
      <c r="J64" s="190" t="s">
        <v>452</v>
      </c>
      <c r="K64" s="176" t="s">
        <v>470</v>
      </c>
      <c r="L64" s="175"/>
    </row>
    <row r="65" spans="1:12" ht="39" thickBot="1" x14ac:dyDescent="0.3">
      <c r="A65" s="151"/>
      <c r="B65" s="157"/>
      <c r="C65" s="156" t="s">
        <v>469</v>
      </c>
      <c r="D65" s="189" t="s">
        <v>468</v>
      </c>
      <c r="E65" s="187"/>
      <c r="F65" s="171"/>
      <c r="G65" s="170"/>
      <c r="H65" s="170"/>
      <c r="I65" s="188"/>
      <c r="J65" s="187" t="s">
        <v>452</v>
      </c>
      <c r="K65" s="171" t="s">
        <v>467</v>
      </c>
      <c r="L65" s="170"/>
    </row>
    <row r="66" spans="1:12" ht="15.75" thickBot="1" x14ac:dyDescent="0.3">
      <c r="A66" s="151"/>
      <c r="B66" s="186" t="s">
        <v>466</v>
      </c>
      <c r="C66" s="185"/>
      <c r="D66" s="185"/>
      <c r="E66" s="185"/>
      <c r="F66" s="185"/>
      <c r="G66" s="185"/>
      <c r="H66" s="185"/>
      <c r="I66" s="184"/>
      <c r="J66" s="184"/>
      <c r="K66" s="184"/>
      <c r="L66" s="126"/>
    </row>
    <row r="67" spans="1:12" ht="33" customHeight="1" thickBot="1" x14ac:dyDescent="0.3">
      <c r="A67" s="151"/>
      <c r="B67" s="157">
        <v>1</v>
      </c>
      <c r="C67" s="346" t="s">
        <v>465</v>
      </c>
      <c r="D67" s="346"/>
      <c r="E67" s="183"/>
      <c r="F67" s="180" t="s">
        <v>461</v>
      </c>
      <c r="G67" s="179"/>
      <c r="H67" s="179"/>
      <c r="I67" s="182"/>
      <c r="J67" s="181"/>
      <c r="K67" s="180" t="s">
        <v>463</v>
      </c>
      <c r="L67" s="179"/>
    </row>
    <row r="68" spans="1:12" ht="33" customHeight="1" thickBot="1" x14ac:dyDescent="0.3">
      <c r="A68" s="151"/>
      <c r="B68" s="157">
        <v>2</v>
      </c>
      <c r="C68" s="346" t="s">
        <v>464</v>
      </c>
      <c r="D68" s="347"/>
      <c r="E68" s="174"/>
      <c r="F68" s="176" t="s">
        <v>461</v>
      </c>
      <c r="G68" s="175"/>
      <c r="H68" s="175"/>
      <c r="I68" s="178"/>
      <c r="J68" s="177"/>
      <c r="K68" s="176" t="s">
        <v>463</v>
      </c>
      <c r="L68" s="175"/>
    </row>
    <row r="69" spans="1:12" ht="24.75" customHeight="1" thickBot="1" x14ac:dyDescent="0.3">
      <c r="A69" s="151"/>
      <c r="B69" s="157">
        <v>3</v>
      </c>
      <c r="C69" s="346" t="s">
        <v>462</v>
      </c>
      <c r="D69" s="347"/>
      <c r="E69" s="174"/>
      <c r="F69" s="171" t="s">
        <v>461</v>
      </c>
      <c r="G69" s="170"/>
      <c r="H69" s="170"/>
      <c r="I69" s="173"/>
      <c r="J69" s="172"/>
      <c r="K69" s="171" t="s">
        <v>460</v>
      </c>
      <c r="L69" s="170"/>
    </row>
    <row r="70" spans="1:12" ht="15.75" thickBot="1" x14ac:dyDescent="0.3">
      <c r="A70" s="151"/>
      <c r="B70" s="169" t="s">
        <v>459</v>
      </c>
      <c r="C70" s="168"/>
      <c r="D70" s="168"/>
      <c r="E70" s="168"/>
      <c r="F70" s="168"/>
      <c r="G70" s="168"/>
      <c r="H70" s="167"/>
      <c r="I70" s="166"/>
      <c r="J70" s="166"/>
      <c r="K70" s="166"/>
      <c r="L70" s="166"/>
    </row>
    <row r="71" spans="1:12" ht="15.75" thickBot="1" x14ac:dyDescent="0.3">
      <c r="A71" s="151"/>
      <c r="B71" s="165" t="s">
        <v>458</v>
      </c>
      <c r="C71" s="164"/>
      <c r="D71" s="164"/>
      <c r="E71" s="164"/>
      <c r="F71" s="164"/>
      <c r="G71" s="164"/>
      <c r="H71" s="164"/>
      <c r="I71" s="164"/>
      <c r="J71" s="164"/>
      <c r="K71" s="164"/>
      <c r="L71" s="163"/>
    </row>
    <row r="72" spans="1:12" ht="15.75" thickBot="1" x14ac:dyDescent="0.3">
      <c r="A72" s="151"/>
      <c r="B72" s="162">
        <v>1</v>
      </c>
      <c r="C72" s="161" t="s">
        <v>457</v>
      </c>
      <c r="D72" s="160"/>
      <c r="E72" s="159"/>
      <c r="F72" s="159"/>
      <c r="G72" s="159"/>
      <c r="H72" s="159"/>
      <c r="I72" s="159"/>
      <c r="J72" s="159"/>
      <c r="K72" s="159"/>
      <c r="L72" s="158"/>
    </row>
    <row r="73" spans="1:12" ht="15.75" thickBot="1" x14ac:dyDescent="0.3">
      <c r="A73" s="151"/>
      <c r="B73" s="157"/>
      <c r="C73" s="156" t="s">
        <v>456</v>
      </c>
      <c r="D73" s="155" t="s">
        <v>455</v>
      </c>
      <c r="E73" s="153"/>
      <c r="F73" s="153"/>
      <c r="G73" s="153"/>
      <c r="H73" s="153"/>
      <c r="I73" s="153"/>
      <c r="J73" s="153" t="s">
        <v>452</v>
      </c>
      <c r="K73" s="154" t="s">
        <v>451</v>
      </c>
      <c r="L73" s="153"/>
    </row>
    <row r="74" spans="1:12" ht="15.75" thickBot="1" x14ac:dyDescent="0.3">
      <c r="A74" s="151"/>
      <c r="B74" s="157"/>
      <c r="C74" s="156" t="s">
        <v>454</v>
      </c>
      <c r="D74" s="155" t="s">
        <v>453</v>
      </c>
      <c r="E74" s="153"/>
      <c r="F74" s="153"/>
      <c r="G74" s="153"/>
      <c r="H74" s="153"/>
      <c r="I74" s="153"/>
      <c r="J74" s="153" t="s">
        <v>452</v>
      </c>
      <c r="K74" s="154" t="s">
        <v>451</v>
      </c>
      <c r="L74" s="153"/>
    </row>
    <row r="75" spans="1:12" x14ac:dyDescent="0.25">
      <c r="A75" s="151"/>
      <c r="B75" s="152"/>
      <c r="C75" s="151"/>
      <c r="D75" s="151"/>
      <c r="E75" s="151"/>
      <c r="F75" s="151"/>
      <c r="G75" s="151"/>
      <c r="H75" s="151"/>
      <c r="I75" s="151"/>
      <c r="J75" s="151"/>
      <c r="K75" s="151"/>
      <c r="L75" s="151"/>
    </row>
  </sheetData>
  <mergeCells count="13">
    <mergeCell ref="I7:J7"/>
    <mergeCell ref="K7:K9"/>
    <mergeCell ref="L7:L9"/>
    <mergeCell ref="C67:D67"/>
    <mergeCell ref="B3:L3"/>
    <mergeCell ref="B4:L4"/>
    <mergeCell ref="B5:L5"/>
    <mergeCell ref="C68:D68"/>
    <mergeCell ref="C69:D69"/>
    <mergeCell ref="E8:F8"/>
    <mergeCell ref="G8:H8"/>
    <mergeCell ref="B7:D9"/>
    <mergeCell ref="E7:H7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3:L78"/>
  <sheetViews>
    <sheetView workbookViewId="0">
      <selection activeCell="D3" sqref="D3"/>
    </sheetView>
  </sheetViews>
  <sheetFormatPr baseColWidth="10" defaultRowHeight="15" x14ac:dyDescent="0.25"/>
  <sheetData>
    <row r="3" spans="2:12" x14ac:dyDescent="0.25">
      <c r="B3" s="285" t="s">
        <v>554</v>
      </c>
    </row>
    <row r="4" spans="2:12" ht="15.75" thickBot="1" x14ac:dyDescent="0.3">
      <c r="B4" s="286" t="s">
        <v>553</v>
      </c>
    </row>
    <row r="5" spans="2:12" x14ac:dyDescent="0.25">
      <c r="B5" s="361"/>
      <c r="C5" s="362"/>
      <c r="D5" s="362"/>
      <c r="E5" s="362"/>
      <c r="F5" s="362"/>
      <c r="G5" s="362"/>
      <c r="H5" s="362"/>
      <c r="I5" s="362"/>
      <c r="J5" s="362"/>
      <c r="K5" s="362"/>
      <c r="L5" s="363"/>
    </row>
    <row r="6" spans="2:12" x14ac:dyDescent="0.25">
      <c r="B6" s="364" t="s">
        <v>552</v>
      </c>
      <c r="C6" s="365"/>
      <c r="D6" s="365"/>
      <c r="E6" s="365"/>
      <c r="F6" s="365"/>
      <c r="G6" s="365"/>
      <c r="H6" s="365"/>
      <c r="I6" s="365"/>
      <c r="J6" s="365"/>
      <c r="K6" s="365"/>
      <c r="L6" s="366"/>
    </row>
    <row r="7" spans="2:12" x14ac:dyDescent="0.25">
      <c r="B7" s="364" t="s">
        <v>551</v>
      </c>
      <c r="C7" s="365"/>
      <c r="D7" s="365"/>
      <c r="E7" s="365"/>
      <c r="F7" s="365"/>
      <c r="G7" s="365"/>
      <c r="H7" s="365"/>
      <c r="I7" s="365"/>
      <c r="J7" s="365"/>
      <c r="K7" s="365"/>
      <c r="L7" s="366"/>
    </row>
    <row r="8" spans="2:12" x14ac:dyDescent="0.25">
      <c r="B8" s="364" t="s">
        <v>550</v>
      </c>
      <c r="C8" s="365"/>
      <c r="D8" s="365"/>
      <c r="E8" s="365"/>
      <c r="F8" s="365"/>
      <c r="G8" s="365"/>
      <c r="H8" s="365"/>
      <c r="I8" s="365"/>
      <c r="J8" s="365"/>
      <c r="K8" s="365"/>
      <c r="L8" s="366"/>
    </row>
    <row r="9" spans="2:12" ht="15.75" thickBot="1" x14ac:dyDescent="0.3">
      <c r="B9" s="367"/>
      <c r="C9" s="368"/>
      <c r="D9" s="368"/>
      <c r="E9" s="368"/>
      <c r="F9" s="368"/>
      <c r="G9" s="368"/>
      <c r="H9" s="368"/>
      <c r="I9" s="368"/>
      <c r="J9" s="368"/>
      <c r="K9" s="368"/>
      <c r="L9" s="369"/>
    </row>
    <row r="10" spans="2:12" ht="15.75" thickBot="1" x14ac:dyDescent="0.3">
      <c r="B10" s="370" t="s">
        <v>549</v>
      </c>
      <c r="C10" s="371"/>
      <c r="D10" s="372"/>
      <c r="E10" s="379" t="s">
        <v>548</v>
      </c>
      <c r="F10" s="380"/>
      <c r="G10" s="380"/>
      <c r="H10" s="381"/>
      <c r="I10" s="382" t="s">
        <v>547</v>
      </c>
      <c r="J10" s="381"/>
      <c r="K10" s="383" t="s">
        <v>546</v>
      </c>
      <c r="L10" s="386" t="s">
        <v>545</v>
      </c>
    </row>
    <row r="11" spans="2:12" ht="15.75" thickBot="1" x14ac:dyDescent="0.3">
      <c r="B11" s="373"/>
      <c r="C11" s="374"/>
      <c r="D11" s="375"/>
      <c r="E11" s="389" t="s">
        <v>544</v>
      </c>
      <c r="F11" s="390"/>
      <c r="G11" s="391" t="s">
        <v>543</v>
      </c>
      <c r="H11" s="390"/>
      <c r="I11" s="284"/>
      <c r="J11" s="284"/>
      <c r="K11" s="384"/>
      <c r="L11" s="387"/>
    </row>
    <row r="12" spans="2:12" ht="25.5" thickBot="1" x14ac:dyDescent="0.3">
      <c r="B12" s="376"/>
      <c r="C12" s="377"/>
      <c r="D12" s="378"/>
      <c r="E12" s="283"/>
      <c r="F12" s="282" t="s">
        <v>542</v>
      </c>
      <c r="G12" s="282"/>
      <c r="H12" s="282" t="s">
        <v>541</v>
      </c>
      <c r="I12" s="281" t="s">
        <v>540</v>
      </c>
      <c r="J12" s="280" t="s">
        <v>539</v>
      </c>
      <c r="K12" s="385"/>
      <c r="L12" s="388"/>
    </row>
    <row r="13" spans="2:12" ht="15.75" thickBot="1" x14ac:dyDescent="0.3">
      <c r="B13" s="355" t="s">
        <v>538</v>
      </c>
      <c r="C13" s="356"/>
      <c r="D13" s="356"/>
      <c r="E13" s="356"/>
      <c r="F13" s="356"/>
      <c r="G13" s="356"/>
      <c r="H13" s="356"/>
      <c r="I13" s="279"/>
      <c r="J13" s="279"/>
      <c r="K13" s="279"/>
      <c r="L13" s="278"/>
    </row>
    <row r="14" spans="2:12" ht="15.75" thickBot="1" x14ac:dyDescent="0.3">
      <c r="B14" s="351" t="s">
        <v>458</v>
      </c>
      <c r="C14" s="352"/>
      <c r="D14" s="352"/>
      <c r="E14" s="352"/>
      <c r="F14" s="352"/>
      <c r="G14" s="352"/>
      <c r="H14" s="352"/>
      <c r="I14" s="245"/>
      <c r="J14" s="245"/>
      <c r="K14" s="245"/>
      <c r="L14" s="244"/>
    </row>
    <row r="15" spans="2:12" ht="16.5" customHeight="1" thickBot="1" x14ac:dyDescent="0.3">
      <c r="B15" s="227">
        <v>1</v>
      </c>
      <c r="C15" s="350" t="s">
        <v>537</v>
      </c>
      <c r="D15" s="350"/>
      <c r="E15" s="225"/>
      <c r="F15" s="226"/>
      <c r="G15" s="225"/>
      <c r="H15" s="226"/>
      <c r="I15" s="225"/>
      <c r="J15" s="225"/>
      <c r="K15" s="225"/>
      <c r="L15" s="224"/>
    </row>
    <row r="16" spans="2:12" ht="33.75" thickBot="1" x14ac:dyDescent="0.3">
      <c r="B16" s="223"/>
      <c r="C16" s="222" t="s">
        <v>456</v>
      </c>
      <c r="D16" s="249" t="s">
        <v>511</v>
      </c>
      <c r="E16" s="253"/>
      <c r="F16" s="255" t="s">
        <v>501</v>
      </c>
      <c r="G16" s="239"/>
      <c r="H16" s="242"/>
      <c r="I16" s="254"/>
      <c r="J16" s="253" t="s">
        <v>452</v>
      </c>
      <c r="K16" s="239" t="s">
        <v>488</v>
      </c>
      <c r="L16" s="239"/>
    </row>
    <row r="17" spans="2:12" ht="25.5" thickBot="1" x14ac:dyDescent="0.3">
      <c r="B17" s="223"/>
      <c r="C17" s="222" t="s">
        <v>454</v>
      </c>
      <c r="D17" s="249" t="s">
        <v>223</v>
      </c>
      <c r="E17" s="250"/>
      <c r="F17" s="252" t="s">
        <v>535</v>
      </c>
      <c r="G17" s="234"/>
      <c r="H17" s="237"/>
      <c r="I17" s="251"/>
      <c r="J17" s="250" t="s">
        <v>452</v>
      </c>
      <c r="K17" s="234" t="s">
        <v>488</v>
      </c>
      <c r="L17" s="234"/>
    </row>
    <row r="18" spans="2:12" ht="17.25" thickBot="1" x14ac:dyDescent="0.3">
      <c r="B18" s="223"/>
      <c r="C18" s="222" t="s">
        <v>475</v>
      </c>
      <c r="D18" s="249" t="s">
        <v>508</v>
      </c>
      <c r="E18" s="250"/>
      <c r="F18" s="252" t="s">
        <v>531</v>
      </c>
      <c r="G18" s="234"/>
      <c r="H18" s="237"/>
      <c r="I18" s="251"/>
      <c r="J18" s="250" t="s">
        <v>452</v>
      </c>
      <c r="K18" s="229" t="s">
        <v>488</v>
      </c>
      <c r="L18" s="234"/>
    </row>
    <row r="19" spans="2:12" ht="24.75" customHeight="1" thickBot="1" x14ac:dyDescent="0.3">
      <c r="B19" s="227">
        <v>2</v>
      </c>
      <c r="C19" s="350" t="s">
        <v>536</v>
      </c>
      <c r="D19" s="350"/>
      <c r="E19" s="231"/>
      <c r="F19" s="231"/>
      <c r="G19" s="231"/>
      <c r="H19" s="266"/>
      <c r="I19" s="231"/>
      <c r="J19" s="231"/>
      <c r="K19" s="225"/>
      <c r="L19" s="265"/>
    </row>
    <row r="20" spans="2:12" ht="33.75" thickBot="1" x14ac:dyDescent="0.3">
      <c r="B20" s="223"/>
      <c r="C20" s="222" t="s">
        <v>456</v>
      </c>
      <c r="D20" s="249" t="s">
        <v>511</v>
      </c>
      <c r="E20" s="253"/>
      <c r="F20" s="255" t="s">
        <v>501</v>
      </c>
      <c r="G20" s="239"/>
      <c r="H20" s="242"/>
      <c r="I20" s="254"/>
      <c r="J20" s="253" t="s">
        <v>452</v>
      </c>
      <c r="K20" s="239" t="s">
        <v>488</v>
      </c>
      <c r="L20" s="239"/>
    </row>
    <row r="21" spans="2:12" ht="25.5" thickBot="1" x14ac:dyDescent="0.3">
      <c r="B21" s="223"/>
      <c r="C21" s="222" t="s">
        <v>454</v>
      </c>
      <c r="D21" s="249" t="s">
        <v>223</v>
      </c>
      <c r="E21" s="250"/>
      <c r="F21" s="252" t="s">
        <v>535</v>
      </c>
      <c r="G21" s="234"/>
      <c r="H21" s="237"/>
      <c r="I21" s="251"/>
      <c r="J21" s="250" t="s">
        <v>452</v>
      </c>
      <c r="K21" s="234" t="s">
        <v>488</v>
      </c>
      <c r="L21" s="234"/>
    </row>
    <row r="22" spans="2:12" ht="17.25" thickBot="1" x14ac:dyDescent="0.3">
      <c r="B22" s="223"/>
      <c r="C22" s="222" t="s">
        <v>475</v>
      </c>
      <c r="D22" s="249" t="s">
        <v>508</v>
      </c>
      <c r="E22" s="250"/>
      <c r="F22" s="252" t="s">
        <v>531</v>
      </c>
      <c r="G22" s="234"/>
      <c r="H22" s="237"/>
      <c r="I22" s="251"/>
      <c r="J22" s="250" t="s">
        <v>452</v>
      </c>
      <c r="K22" s="229" t="s">
        <v>488</v>
      </c>
      <c r="L22" s="234"/>
    </row>
    <row r="23" spans="2:12" ht="16.5" customHeight="1" thickBot="1" x14ac:dyDescent="0.3">
      <c r="B23" s="227">
        <v>3</v>
      </c>
      <c r="C23" s="350" t="s">
        <v>534</v>
      </c>
      <c r="D23" s="350"/>
      <c r="E23" s="231"/>
      <c r="F23" s="231"/>
      <c r="G23" s="231"/>
      <c r="H23" s="266"/>
      <c r="I23" s="231"/>
      <c r="J23" s="231"/>
      <c r="K23" s="225"/>
      <c r="L23" s="265"/>
    </row>
    <row r="24" spans="2:12" ht="17.25" thickBot="1" x14ac:dyDescent="0.3">
      <c r="B24" s="223"/>
      <c r="C24" s="222" t="s">
        <v>456</v>
      </c>
      <c r="D24" s="249" t="s">
        <v>511</v>
      </c>
      <c r="E24" s="253"/>
      <c r="F24" s="255" t="s">
        <v>533</v>
      </c>
      <c r="G24" s="239"/>
      <c r="H24" s="242"/>
      <c r="I24" s="254"/>
      <c r="J24" s="253" t="s">
        <v>452</v>
      </c>
      <c r="K24" s="239" t="s">
        <v>530</v>
      </c>
      <c r="L24" s="239"/>
    </row>
    <row r="25" spans="2:12" ht="17.25" thickBot="1" x14ac:dyDescent="0.3">
      <c r="B25" s="223"/>
      <c r="C25" s="222" t="s">
        <v>454</v>
      </c>
      <c r="D25" s="249" t="s">
        <v>223</v>
      </c>
      <c r="E25" s="250"/>
      <c r="F25" s="252" t="s">
        <v>532</v>
      </c>
      <c r="G25" s="234"/>
      <c r="H25" s="237"/>
      <c r="I25" s="251"/>
      <c r="J25" s="250" t="s">
        <v>452</v>
      </c>
      <c r="K25" s="234" t="s">
        <v>530</v>
      </c>
      <c r="L25" s="234"/>
    </row>
    <row r="26" spans="2:12" ht="17.25" thickBot="1" x14ac:dyDescent="0.3">
      <c r="B26" s="223"/>
      <c r="C26" s="222" t="s">
        <v>475</v>
      </c>
      <c r="D26" s="249" t="s">
        <v>508</v>
      </c>
      <c r="E26" s="250"/>
      <c r="F26" s="252" t="s">
        <v>531</v>
      </c>
      <c r="G26" s="234"/>
      <c r="H26" s="237"/>
      <c r="I26" s="251"/>
      <c r="J26" s="250" t="s">
        <v>452</v>
      </c>
      <c r="K26" s="229" t="s">
        <v>530</v>
      </c>
      <c r="L26" s="234"/>
    </row>
    <row r="27" spans="2:12" ht="16.5" customHeight="1" thickBot="1" x14ac:dyDescent="0.3">
      <c r="B27" s="227">
        <v>4</v>
      </c>
      <c r="C27" s="350" t="s">
        <v>529</v>
      </c>
      <c r="D27" s="350"/>
      <c r="E27" s="231"/>
      <c r="F27" s="231"/>
      <c r="G27" s="231"/>
      <c r="H27" s="266"/>
      <c r="I27" s="231"/>
      <c r="J27" s="231"/>
      <c r="K27" s="225"/>
      <c r="L27" s="265"/>
    </row>
    <row r="28" spans="2:12" ht="33.75" thickBot="1" x14ac:dyDescent="0.3">
      <c r="B28" s="277"/>
      <c r="C28" s="276" t="s">
        <v>456</v>
      </c>
      <c r="D28" s="275" t="s">
        <v>528</v>
      </c>
      <c r="E28" s="225"/>
      <c r="F28" s="225"/>
      <c r="G28" s="225"/>
      <c r="H28" s="226"/>
      <c r="I28" s="225"/>
      <c r="J28" s="225"/>
      <c r="K28" s="225"/>
      <c r="L28" s="224"/>
    </row>
    <row r="29" spans="2:12" ht="17.25" thickBot="1" x14ac:dyDescent="0.3">
      <c r="B29" s="223"/>
      <c r="C29" s="222"/>
      <c r="D29" s="274" t="s">
        <v>527</v>
      </c>
      <c r="E29" s="253"/>
      <c r="F29" s="255" t="s">
        <v>509</v>
      </c>
      <c r="G29" s="239"/>
      <c r="H29" s="242"/>
      <c r="I29" s="254"/>
      <c r="J29" s="253" t="s">
        <v>452</v>
      </c>
      <c r="K29" s="239" t="s">
        <v>520</v>
      </c>
      <c r="L29" s="239"/>
    </row>
    <row r="30" spans="2:12" ht="17.25" thickBot="1" x14ac:dyDescent="0.3">
      <c r="B30" s="223"/>
      <c r="C30" s="222"/>
      <c r="D30" s="274" t="s">
        <v>526</v>
      </c>
      <c r="E30" s="250"/>
      <c r="F30" s="252" t="s">
        <v>507</v>
      </c>
      <c r="G30" s="234"/>
      <c r="H30" s="237"/>
      <c r="I30" s="251"/>
      <c r="J30" s="250" t="s">
        <v>452</v>
      </c>
      <c r="K30" s="234" t="s">
        <v>520</v>
      </c>
      <c r="L30" s="234"/>
    </row>
    <row r="31" spans="2:12" ht="83.25" thickBot="1" x14ac:dyDescent="0.3">
      <c r="B31" s="264"/>
      <c r="C31" s="222" t="s">
        <v>454</v>
      </c>
      <c r="D31" s="249" t="s">
        <v>525</v>
      </c>
      <c r="E31" s="235"/>
      <c r="F31" s="252" t="s">
        <v>521</v>
      </c>
      <c r="G31" s="273"/>
      <c r="H31" s="237"/>
      <c r="I31" s="251"/>
      <c r="J31" s="250" t="s">
        <v>452</v>
      </c>
      <c r="K31" s="234" t="s">
        <v>520</v>
      </c>
      <c r="L31" s="234"/>
    </row>
    <row r="32" spans="2:12" ht="33.75" thickBot="1" x14ac:dyDescent="0.3">
      <c r="B32" s="264"/>
      <c r="C32" s="222" t="s">
        <v>475</v>
      </c>
      <c r="D32" s="249" t="s">
        <v>524</v>
      </c>
      <c r="E32" s="230"/>
      <c r="F32" s="248" t="s">
        <v>523</v>
      </c>
      <c r="G32" s="265"/>
      <c r="H32" s="232"/>
      <c r="I32" s="247"/>
      <c r="J32" s="246" t="s">
        <v>452</v>
      </c>
      <c r="K32" s="229" t="s">
        <v>520</v>
      </c>
      <c r="L32" s="229"/>
    </row>
    <row r="33" spans="2:12" ht="66.75" thickBot="1" x14ac:dyDescent="0.3">
      <c r="B33" s="264"/>
      <c r="C33" s="222" t="s">
        <v>473</v>
      </c>
      <c r="D33" s="249" t="s">
        <v>522</v>
      </c>
      <c r="E33" s="270"/>
      <c r="F33" s="220" t="s">
        <v>521</v>
      </c>
      <c r="G33" s="224"/>
      <c r="H33" s="219"/>
      <c r="I33" s="272"/>
      <c r="J33" s="262" t="s">
        <v>452</v>
      </c>
      <c r="K33" s="218" t="s">
        <v>520</v>
      </c>
      <c r="L33" s="218"/>
    </row>
    <row r="34" spans="2:12" ht="15.75" thickBot="1" x14ac:dyDescent="0.3">
      <c r="B34" s="269"/>
    </row>
    <row r="35" spans="2:12" ht="16.5" customHeight="1" thickBot="1" x14ac:dyDescent="0.3">
      <c r="B35" s="268">
        <v>5</v>
      </c>
      <c r="C35" s="350" t="s">
        <v>519</v>
      </c>
      <c r="D35" s="350"/>
      <c r="E35" s="231"/>
      <c r="F35" s="231"/>
      <c r="G35" s="231"/>
      <c r="H35" s="266"/>
      <c r="I35" s="231"/>
      <c r="J35" s="231"/>
      <c r="K35" s="231"/>
      <c r="L35" s="265"/>
    </row>
    <row r="36" spans="2:12" ht="25.5" thickBot="1" x14ac:dyDescent="0.3">
      <c r="B36" s="223"/>
      <c r="C36" s="222" t="s">
        <v>486</v>
      </c>
      <c r="D36" s="249" t="s">
        <v>515</v>
      </c>
      <c r="E36" s="253"/>
      <c r="F36" s="255" t="s">
        <v>518</v>
      </c>
      <c r="G36" s="239"/>
      <c r="H36" s="242"/>
      <c r="I36" s="254"/>
      <c r="J36" s="253" t="s">
        <v>452</v>
      </c>
      <c r="K36" s="239" t="s">
        <v>481</v>
      </c>
      <c r="L36" s="239"/>
    </row>
    <row r="37" spans="2:12" ht="17.25" thickBot="1" x14ac:dyDescent="0.3">
      <c r="B37" s="223"/>
      <c r="C37" s="222" t="s">
        <v>484</v>
      </c>
      <c r="D37" s="249" t="s">
        <v>508</v>
      </c>
      <c r="E37" s="250"/>
      <c r="F37" s="252" t="s">
        <v>518</v>
      </c>
      <c r="G37" s="234"/>
      <c r="H37" s="237"/>
      <c r="I37" s="251"/>
      <c r="J37" s="250" t="s">
        <v>452</v>
      </c>
      <c r="K37" s="229" t="s">
        <v>517</v>
      </c>
      <c r="L37" s="234"/>
    </row>
    <row r="38" spans="2:12" ht="24.75" customHeight="1" thickBot="1" x14ac:dyDescent="0.3">
      <c r="B38" s="227">
        <v>6</v>
      </c>
      <c r="C38" s="350" t="s">
        <v>516</v>
      </c>
      <c r="D38" s="350"/>
      <c r="E38" s="231"/>
      <c r="F38" s="231"/>
      <c r="G38" s="231"/>
      <c r="H38" s="266"/>
      <c r="I38" s="231"/>
      <c r="J38" s="231"/>
      <c r="K38" s="225"/>
      <c r="L38" s="265"/>
    </row>
    <row r="39" spans="2:12" ht="25.5" thickBot="1" x14ac:dyDescent="0.3">
      <c r="B39" s="223"/>
      <c r="C39" s="222" t="s">
        <v>486</v>
      </c>
      <c r="D39" s="249" t="s">
        <v>515</v>
      </c>
      <c r="E39" s="253"/>
      <c r="F39" s="255" t="s">
        <v>514</v>
      </c>
      <c r="G39" s="239"/>
      <c r="H39" s="242"/>
      <c r="I39" s="254"/>
      <c r="J39" s="253" t="s">
        <v>452</v>
      </c>
      <c r="K39" s="218" t="s">
        <v>513</v>
      </c>
      <c r="L39" s="239"/>
    </row>
    <row r="40" spans="2:12" ht="16.5" customHeight="1" thickBot="1" x14ac:dyDescent="0.3">
      <c r="B40" s="227">
        <v>7</v>
      </c>
      <c r="C40" s="350" t="s">
        <v>512</v>
      </c>
      <c r="D40" s="350"/>
      <c r="E40" s="231"/>
      <c r="F40" s="231"/>
      <c r="G40" s="231"/>
      <c r="H40" s="266"/>
      <c r="I40" s="231"/>
      <c r="J40" s="231"/>
      <c r="K40" s="225"/>
      <c r="L40" s="265"/>
    </row>
    <row r="41" spans="2:12" ht="25.5" thickBot="1" x14ac:dyDescent="0.3">
      <c r="B41" s="223"/>
      <c r="C41" s="222" t="s">
        <v>486</v>
      </c>
      <c r="D41" s="249" t="s">
        <v>511</v>
      </c>
      <c r="E41" s="262"/>
      <c r="F41" s="220" t="s">
        <v>510</v>
      </c>
      <c r="G41" s="218"/>
      <c r="H41" s="219"/>
      <c r="I41" s="254"/>
      <c r="J41" s="262" t="s">
        <v>452</v>
      </c>
      <c r="K41" s="239" t="s">
        <v>506</v>
      </c>
      <c r="L41" s="239"/>
    </row>
    <row r="42" spans="2:12" ht="17.25" thickBot="1" x14ac:dyDescent="0.3">
      <c r="B42" s="223"/>
      <c r="C42" s="222" t="s">
        <v>484</v>
      </c>
      <c r="D42" s="249" t="s">
        <v>223</v>
      </c>
      <c r="E42" s="253"/>
      <c r="F42" s="255" t="s">
        <v>509</v>
      </c>
      <c r="G42" s="239"/>
      <c r="H42" s="242"/>
      <c r="I42" s="251"/>
      <c r="J42" s="253" t="s">
        <v>452</v>
      </c>
      <c r="K42" s="234" t="s">
        <v>506</v>
      </c>
      <c r="L42" s="234"/>
    </row>
    <row r="43" spans="2:12" ht="17.25" thickBot="1" x14ac:dyDescent="0.3">
      <c r="B43" s="223"/>
      <c r="C43" s="222" t="s">
        <v>475</v>
      </c>
      <c r="D43" s="249" t="s">
        <v>508</v>
      </c>
      <c r="E43" s="246"/>
      <c r="F43" s="248" t="s">
        <v>507</v>
      </c>
      <c r="G43" s="229"/>
      <c r="H43" s="232"/>
      <c r="I43" s="232"/>
      <c r="J43" s="229" t="s">
        <v>452</v>
      </c>
      <c r="K43" s="229" t="s">
        <v>506</v>
      </c>
      <c r="L43" s="229"/>
    </row>
    <row r="44" spans="2:12" ht="15.75" thickBot="1" x14ac:dyDescent="0.3">
      <c r="B44" s="351" t="s">
        <v>466</v>
      </c>
      <c r="C44" s="352"/>
      <c r="D44" s="352"/>
      <c r="E44" s="352"/>
      <c r="F44" s="352"/>
      <c r="G44" s="352"/>
      <c r="H44" s="352"/>
      <c r="I44" s="245"/>
      <c r="J44" s="245"/>
      <c r="K44" s="245"/>
      <c r="L44" s="244"/>
    </row>
    <row r="45" spans="2:12" ht="24.75" customHeight="1" thickBot="1" x14ac:dyDescent="0.3">
      <c r="B45" s="227">
        <v>1</v>
      </c>
      <c r="C45" s="350" t="s">
        <v>501</v>
      </c>
      <c r="D45" s="350"/>
      <c r="E45" s="225"/>
      <c r="F45" s="226"/>
      <c r="G45" s="225"/>
      <c r="H45" s="226"/>
      <c r="I45" s="225"/>
      <c r="J45" s="225"/>
      <c r="K45" s="225"/>
      <c r="L45" s="224"/>
    </row>
    <row r="46" spans="2:12" ht="33.75" thickBot="1" x14ac:dyDescent="0.3">
      <c r="B46" s="264"/>
      <c r="C46" s="263" t="s">
        <v>456</v>
      </c>
      <c r="D46" s="249" t="s">
        <v>505</v>
      </c>
      <c r="E46" s="262"/>
      <c r="F46" s="261" t="s">
        <v>501</v>
      </c>
      <c r="G46" s="218"/>
      <c r="H46" s="219"/>
      <c r="I46" s="241"/>
      <c r="J46" s="240"/>
      <c r="K46" s="239" t="s">
        <v>496</v>
      </c>
      <c r="L46" s="239"/>
    </row>
    <row r="47" spans="2:12" ht="27.75" thickBot="1" x14ac:dyDescent="0.3">
      <c r="B47" s="264"/>
      <c r="C47" s="263" t="s">
        <v>454</v>
      </c>
      <c r="D47" s="249" t="s">
        <v>504</v>
      </c>
      <c r="E47" s="262"/>
      <c r="F47" s="261" t="s">
        <v>503</v>
      </c>
      <c r="G47" s="218"/>
      <c r="H47" s="219"/>
      <c r="I47" s="236"/>
      <c r="J47" s="235"/>
      <c r="K47" s="234" t="s">
        <v>496</v>
      </c>
      <c r="L47" s="234"/>
    </row>
    <row r="48" spans="2:12" ht="42" thickBot="1" x14ac:dyDescent="0.3">
      <c r="B48" s="264"/>
      <c r="C48" s="263" t="s">
        <v>475</v>
      </c>
      <c r="D48" s="249" t="s">
        <v>502</v>
      </c>
      <c r="E48" s="262"/>
      <c r="F48" s="261" t="s">
        <v>501</v>
      </c>
      <c r="G48" s="218"/>
      <c r="H48" s="219"/>
      <c r="I48" s="236"/>
      <c r="J48" s="235"/>
      <c r="K48" s="234" t="s">
        <v>496</v>
      </c>
      <c r="L48" s="234"/>
    </row>
    <row r="49" spans="2:12" ht="42" thickBot="1" x14ac:dyDescent="0.3">
      <c r="B49" s="264"/>
      <c r="C49" s="263" t="s">
        <v>473</v>
      </c>
      <c r="D49" s="249" t="s">
        <v>500</v>
      </c>
      <c r="E49" s="262"/>
      <c r="F49" s="261" t="s">
        <v>499</v>
      </c>
      <c r="G49" s="218"/>
      <c r="H49" s="219"/>
      <c r="I49" s="236"/>
      <c r="J49" s="235"/>
      <c r="K49" s="234" t="s">
        <v>496</v>
      </c>
      <c r="L49" s="234"/>
    </row>
    <row r="50" spans="2:12" ht="33.75" thickBot="1" x14ac:dyDescent="0.3">
      <c r="B50" s="264"/>
      <c r="C50" s="263" t="s">
        <v>469</v>
      </c>
      <c r="D50" s="249" t="s">
        <v>498</v>
      </c>
      <c r="E50" s="262"/>
      <c r="F50" s="261" t="s">
        <v>497</v>
      </c>
      <c r="G50" s="218"/>
      <c r="H50" s="219"/>
      <c r="I50" s="236"/>
      <c r="J50" s="235"/>
      <c r="K50" s="229" t="s">
        <v>496</v>
      </c>
      <c r="L50" s="234"/>
    </row>
    <row r="51" spans="2:12" ht="24.75" customHeight="1" thickBot="1" x14ac:dyDescent="0.3">
      <c r="B51" s="227">
        <v>2</v>
      </c>
      <c r="C51" s="350" t="s">
        <v>495</v>
      </c>
      <c r="D51" s="350"/>
      <c r="E51" s="225"/>
      <c r="F51" s="271"/>
      <c r="G51" s="225"/>
      <c r="H51" s="226"/>
      <c r="I51" s="231"/>
      <c r="J51" s="231"/>
      <c r="K51" s="225"/>
      <c r="L51" s="265"/>
    </row>
    <row r="52" spans="2:12" ht="66.75" thickBot="1" x14ac:dyDescent="0.3">
      <c r="B52" s="264"/>
      <c r="C52" s="263" t="s">
        <v>456</v>
      </c>
      <c r="D52" s="249" t="s">
        <v>494</v>
      </c>
      <c r="E52" s="262"/>
      <c r="F52" s="261" t="s">
        <v>491</v>
      </c>
      <c r="G52" s="218"/>
      <c r="H52" s="219"/>
      <c r="I52" s="241"/>
      <c r="J52" s="240"/>
      <c r="K52" s="239" t="s">
        <v>488</v>
      </c>
      <c r="L52" s="239"/>
    </row>
    <row r="53" spans="2:12" ht="58.5" thickBot="1" x14ac:dyDescent="0.3">
      <c r="B53" s="264"/>
      <c r="C53" s="263" t="s">
        <v>454</v>
      </c>
      <c r="D53" s="249" t="s">
        <v>493</v>
      </c>
      <c r="E53" s="262"/>
      <c r="F53" s="261" t="s">
        <v>491</v>
      </c>
      <c r="G53" s="218"/>
      <c r="H53" s="219"/>
      <c r="I53" s="236"/>
      <c r="J53" s="235"/>
      <c r="K53" s="234" t="s">
        <v>488</v>
      </c>
      <c r="L53" s="234"/>
    </row>
    <row r="54" spans="2:12" ht="75" thickBot="1" x14ac:dyDescent="0.3">
      <c r="B54" s="264"/>
      <c r="C54" s="263" t="s">
        <v>475</v>
      </c>
      <c r="D54" s="249" t="s">
        <v>492</v>
      </c>
      <c r="E54" s="262"/>
      <c r="F54" s="261" t="s">
        <v>491</v>
      </c>
      <c r="G54" s="218"/>
      <c r="H54" s="219"/>
      <c r="I54" s="231"/>
      <c r="J54" s="230"/>
      <c r="K54" s="229" t="s">
        <v>488</v>
      </c>
      <c r="L54" s="229"/>
    </row>
    <row r="55" spans="2:12" ht="75" thickBot="1" x14ac:dyDescent="0.3">
      <c r="B55" s="264"/>
      <c r="C55" s="263" t="s">
        <v>473</v>
      </c>
      <c r="D55" s="249" t="s">
        <v>490</v>
      </c>
      <c r="E55" s="262"/>
      <c r="F55" s="261" t="s">
        <v>489</v>
      </c>
      <c r="G55" s="218"/>
      <c r="H55" s="219"/>
      <c r="I55" s="225"/>
      <c r="J55" s="270"/>
      <c r="K55" s="218" t="s">
        <v>488</v>
      </c>
      <c r="L55" s="218"/>
    </row>
    <row r="56" spans="2:12" ht="15.75" thickBot="1" x14ac:dyDescent="0.3">
      <c r="B56" s="269"/>
    </row>
    <row r="57" spans="2:12" ht="15.75" thickBot="1" x14ac:dyDescent="0.3">
      <c r="B57" s="268">
        <v>3</v>
      </c>
      <c r="C57" s="350" t="s">
        <v>487</v>
      </c>
      <c r="D57" s="350"/>
      <c r="E57" s="231"/>
      <c r="F57" s="267"/>
      <c r="G57" s="231"/>
      <c r="H57" s="266"/>
      <c r="I57" s="231"/>
      <c r="J57" s="231"/>
      <c r="K57" s="231"/>
      <c r="L57" s="265"/>
    </row>
    <row r="58" spans="2:12" ht="25.5" thickBot="1" x14ac:dyDescent="0.3">
      <c r="B58" s="264"/>
      <c r="C58" s="263" t="s">
        <v>486</v>
      </c>
      <c r="D58" s="249" t="s">
        <v>485</v>
      </c>
      <c r="E58" s="262"/>
      <c r="F58" s="261" t="s">
        <v>482</v>
      </c>
      <c r="G58" s="218"/>
      <c r="H58" s="219"/>
      <c r="I58" s="241"/>
      <c r="J58" s="240"/>
      <c r="K58" s="239" t="s">
        <v>481</v>
      </c>
      <c r="L58" s="239"/>
    </row>
    <row r="59" spans="2:12" ht="58.5" thickBot="1" x14ac:dyDescent="0.3">
      <c r="B59" s="264"/>
      <c r="C59" s="263" t="s">
        <v>484</v>
      </c>
      <c r="D59" s="249" t="s">
        <v>483</v>
      </c>
      <c r="E59" s="262"/>
      <c r="F59" s="261" t="s">
        <v>482</v>
      </c>
      <c r="G59" s="218"/>
      <c r="H59" s="219"/>
      <c r="I59" s="231"/>
      <c r="J59" s="230"/>
      <c r="K59" s="229" t="s">
        <v>481</v>
      </c>
      <c r="L59" s="229"/>
    </row>
    <row r="60" spans="2:12" ht="15.75" thickBot="1" x14ac:dyDescent="0.3">
      <c r="B60" s="260"/>
      <c r="C60" s="259"/>
      <c r="D60" s="259"/>
      <c r="E60" s="259"/>
      <c r="F60" s="259"/>
      <c r="G60" s="259"/>
      <c r="H60" s="259"/>
      <c r="I60" s="259"/>
      <c r="J60" s="259"/>
      <c r="K60" s="259"/>
      <c r="L60" s="258"/>
    </row>
    <row r="61" spans="2:12" ht="15.75" thickBot="1" x14ac:dyDescent="0.3">
      <c r="B61" s="355" t="s">
        <v>480</v>
      </c>
      <c r="C61" s="356"/>
      <c r="D61" s="356"/>
      <c r="E61" s="356"/>
      <c r="F61" s="356"/>
      <c r="G61" s="356"/>
      <c r="H61" s="356"/>
      <c r="I61" s="257"/>
      <c r="J61" s="257"/>
      <c r="K61" s="257"/>
      <c r="L61" s="256"/>
    </row>
    <row r="62" spans="2:12" ht="15.75" thickBot="1" x14ac:dyDescent="0.3">
      <c r="B62" s="351" t="s">
        <v>458</v>
      </c>
      <c r="C62" s="352"/>
      <c r="D62" s="352"/>
      <c r="E62" s="352"/>
      <c r="F62" s="352"/>
      <c r="G62" s="352"/>
      <c r="H62" s="352"/>
      <c r="I62" s="245"/>
      <c r="J62" s="245"/>
      <c r="K62" s="245"/>
      <c r="L62" s="244"/>
    </row>
    <row r="63" spans="2:12" ht="16.5" customHeight="1" thickBot="1" x14ac:dyDescent="0.3">
      <c r="B63" s="227">
        <v>1</v>
      </c>
      <c r="C63" s="350" t="s">
        <v>479</v>
      </c>
      <c r="D63" s="350"/>
      <c r="E63" s="225"/>
      <c r="F63" s="226"/>
      <c r="G63" s="225"/>
      <c r="H63" s="226"/>
      <c r="I63" s="225"/>
      <c r="J63" s="225"/>
      <c r="K63" s="225"/>
      <c r="L63" s="224"/>
    </row>
    <row r="64" spans="2:12" ht="33.75" thickBot="1" x14ac:dyDescent="0.3">
      <c r="B64" s="223"/>
      <c r="C64" s="222" t="s">
        <v>456</v>
      </c>
      <c r="D64" s="249" t="s">
        <v>478</v>
      </c>
      <c r="E64" s="253"/>
      <c r="F64" s="255" t="s">
        <v>477</v>
      </c>
      <c r="G64" s="239"/>
      <c r="H64" s="242"/>
      <c r="I64" s="254"/>
      <c r="J64" s="253" t="s">
        <v>452</v>
      </c>
      <c r="K64" s="239" t="s">
        <v>470</v>
      </c>
      <c r="L64" s="239"/>
    </row>
    <row r="65" spans="2:12" ht="50.25" thickBot="1" x14ac:dyDescent="0.3">
      <c r="B65" s="223"/>
      <c r="C65" s="222" t="s">
        <v>454</v>
      </c>
      <c r="D65" s="249" t="s">
        <v>476</v>
      </c>
      <c r="E65" s="250"/>
      <c r="F65" s="252" t="s">
        <v>471</v>
      </c>
      <c r="G65" s="234"/>
      <c r="H65" s="237"/>
      <c r="I65" s="251"/>
      <c r="J65" s="250" t="s">
        <v>452</v>
      </c>
      <c r="K65" s="234" t="s">
        <v>470</v>
      </c>
      <c r="L65" s="234"/>
    </row>
    <row r="66" spans="2:12" ht="50.25" thickBot="1" x14ac:dyDescent="0.3">
      <c r="B66" s="223"/>
      <c r="C66" s="222" t="s">
        <v>475</v>
      </c>
      <c r="D66" s="249" t="s">
        <v>474</v>
      </c>
      <c r="E66" s="250"/>
      <c r="F66" s="252" t="s">
        <v>471</v>
      </c>
      <c r="G66" s="234"/>
      <c r="H66" s="237"/>
      <c r="I66" s="251"/>
      <c r="J66" s="250" t="s">
        <v>452</v>
      </c>
      <c r="K66" s="234" t="s">
        <v>470</v>
      </c>
      <c r="L66" s="234"/>
    </row>
    <row r="67" spans="2:12" ht="50.25" thickBot="1" x14ac:dyDescent="0.3">
      <c r="B67" s="223"/>
      <c r="C67" s="222" t="s">
        <v>473</v>
      </c>
      <c r="D67" s="249" t="s">
        <v>472</v>
      </c>
      <c r="E67" s="250"/>
      <c r="F67" s="252" t="s">
        <v>471</v>
      </c>
      <c r="G67" s="234"/>
      <c r="H67" s="237"/>
      <c r="I67" s="251"/>
      <c r="J67" s="250" t="s">
        <v>452</v>
      </c>
      <c r="K67" s="234" t="s">
        <v>470</v>
      </c>
      <c r="L67" s="234"/>
    </row>
    <row r="68" spans="2:12" ht="58.5" thickBot="1" x14ac:dyDescent="0.3">
      <c r="B68" s="223"/>
      <c r="C68" s="222" t="s">
        <v>469</v>
      </c>
      <c r="D68" s="249" t="s">
        <v>468</v>
      </c>
      <c r="E68" s="246"/>
      <c r="F68" s="248"/>
      <c r="G68" s="229"/>
      <c r="H68" s="232"/>
      <c r="I68" s="247"/>
      <c r="J68" s="246" t="s">
        <v>452</v>
      </c>
      <c r="K68" s="229" t="s">
        <v>467</v>
      </c>
      <c r="L68" s="229"/>
    </row>
    <row r="69" spans="2:12" ht="15.75" thickBot="1" x14ac:dyDescent="0.3">
      <c r="B69" s="351" t="s">
        <v>466</v>
      </c>
      <c r="C69" s="352"/>
      <c r="D69" s="352"/>
      <c r="E69" s="352"/>
      <c r="F69" s="352"/>
      <c r="G69" s="352"/>
      <c r="H69" s="352"/>
      <c r="I69" s="245"/>
      <c r="J69" s="245"/>
      <c r="K69" s="245"/>
      <c r="L69" s="244"/>
    </row>
    <row r="70" spans="2:12" ht="33" customHeight="1" thickBot="1" x14ac:dyDescent="0.3">
      <c r="B70" s="223">
        <v>1</v>
      </c>
      <c r="C70" s="353" t="s">
        <v>465</v>
      </c>
      <c r="D70" s="354"/>
      <c r="E70" s="239"/>
      <c r="F70" s="243" t="s">
        <v>461</v>
      </c>
      <c r="G70" s="239"/>
      <c r="H70" s="242"/>
      <c r="I70" s="241"/>
      <c r="J70" s="240"/>
      <c r="K70" s="239" t="s">
        <v>463</v>
      </c>
      <c r="L70" s="239"/>
    </row>
    <row r="71" spans="2:12" ht="33" customHeight="1" thickBot="1" x14ac:dyDescent="0.3">
      <c r="B71" s="223">
        <v>2</v>
      </c>
      <c r="C71" s="353" t="s">
        <v>464</v>
      </c>
      <c r="D71" s="354"/>
      <c r="E71" s="234"/>
      <c r="F71" s="238" t="s">
        <v>461</v>
      </c>
      <c r="G71" s="234"/>
      <c r="H71" s="237"/>
      <c r="I71" s="236"/>
      <c r="J71" s="235"/>
      <c r="K71" s="234" t="s">
        <v>463</v>
      </c>
      <c r="L71" s="234"/>
    </row>
    <row r="72" spans="2:12" ht="24.75" customHeight="1" thickBot="1" x14ac:dyDescent="0.3">
      <c r="B72" s="223">
        <v>3</v>
      </c>
      <c r="C72" s="353" t="s">
        <v>462</v>
      </c>
      <c r="D72" s="354"/>
      <c r="E72" s="229"/>
      <c r="F72" s="233" t="s">
        <v>461</v>
      </c>
      <c r="G72" s="229"/>
      <c r="H72" s="232"/>
      <c r="I72" s="231"/>
      <c r="J72" s="230"/>
      <c r="K72" s="229" t="s">
        <v>460</v>
      </c>
      <c r="L72" s="229"/>
    </row>
    <row r="73" spans="2:12" ht="15.75" thickBot="1" x14ac:dyDescent="0.3">
      <c r="B73" s="355" t="s">
        <v>459</v>
      </c>
      <c r="C73" s="356"/>
      <c r="D73" s="356"/>
      <c r="E73" s="356"/>
      <c r="F73" s="356"/>
      <c r="G73" s="356"/>
      <c r="H73" s="357"/>
      <c r="I73" s="228"/>
      <c r="J73" s="228"/>
      <c r="K73" s="228"/>
      <c r="L73" s="228"/>
    </row>
    <row r="74" spans="2:12" ht="15.75" thickBot="1" x14ac:dyDescent="0.3">
      <c r="B74" s="358" t="s">
        <v>458</v>
      </c>
      <c r="C74" s="359"/>
      <c r="D74" s="359"/>
      <c r="E74" s="359"/>
      <c r="F74" s="359"/>
      <c r="G74" s="359"/>
      <c r="H74" s="359"/>
      <c r="I74" s="359"/>
      <c r="J74" s="359"/>
      <c r="K74" s="359"/>
      <c r="L74" s="360"/>
    </row>
    <row r="75" spans="2:12" ht="15.75" thickBot="1" x14ac:dyDescent="0.3">
      <c r="B75" s="227">
        <v>1</v>
      </c>
      <c r="C75" s="350" t="s">
        <v>457</v>
      </c>
      <c r="D75" s="350"/>
      <c r="E75" s="225"/>
      <c r="F75" s="226"/>
      <c r="G75" s="225"/>
      <c r="H75" s="226"/>
      <c r="I75" s="225"/>
      <c r="J75" s="225"/>
      <c r="K75" s="225"/>
      <c r="L75" s="224"/>
    </row>
    <row r="76" spans="2:12" ht="25.5" thickBot="1" x14ac:dyDescent="0.3">
      <c r="B76" s="223"/>
      <c r="C76" s="222" t="s">
        <v>456</v>
      </c>
      <c r="D76" s="221" t="s">
        <v>455</v>
      </c>
      <c r="E76" s="218"/>
      <c r="F76" s="220"/>
      <c r="G76" s="218"/>
      <c r="H76" s="219"/>
      <c r="I76" s="218"/>
      <c r="J76" s="218" t="s">
        <v>452</v>
      </c>
      <c r="K76" s="218" t="s">
        <v>451</v>
      </c>
      <c r="L76" s="218"/>
    </row>
    <row r="77" spans="2:12" ht="17.25" thickBot="1" x14ac:dyDescent="0.3">
      <c r="B77" s="223"/>
      <c r="C77" s="222" t="s">
        <v>454</v>
      </c>
      <c r="D77" s="221" t="s">
        <v>453</v>
      </c>
      <c r="E77" s="218"/>
      <c r="F77" s="220"/>
      <c r="G77" s="218"/>
      <c r="H77" s="219"/>
      <c r="I77" s="218"/>
      <c r="J77" s="218" t="s">
        <v>452</v>
      </c>
      <c r="K77" s="218" t="s">
        <v>451</v>
      </c>
      <c r="L77" s="218"/>
    </row>
    <row r="78" spans="2:12" x14ac:dyDescent="0.25">
      <c r="B78" s="217"/>
    </row>
  </sheetData>
  <mergeCells count="35">
    <mergeCell ref="C19:D19"/>
    <mergeCell ref="B5:L5"/>
    <mergeCell ref="B6:L6"/>
    <mergeCell ref="B7:L7"/>
    <mergeCell ref="B8:L8"/>
    <mergeCell ref="B9:L9"/>
    <mergeCell ref="B10:D12"/>
    <mergeCell ref="E10:H10"/>
    <mergeCell ref="I10:J10"/>
    <mergeCell ref="K10:K12"/>
    <mergeCell ref="L10:L12"/>
    <mergeCell ref="E11:F11"/>
    <mergeCell ref="G11:H11"/>
    <mergeCell ref="B13:H13"/>
    <mergeCell ref="B14:H14"/>
    <mergeCell ref="C15:D15"/>
    <mergeCell ref="C63:D63"/>
    <mergeCell ref="C23:D23"/>
    <mergeCell ref="C27:D27"/>
    <mergeCell ref="C35:D35"/>
    <mergeCell ref="C38:D38"/>
    <mergeCell ref="C40:D40"/>
    <mergeCell ref="B44:H44"/>
    <mergeCell ref="C45:D45"/>
    <mergeCell ref="C51:D51"/>
    <mergeCell ref="C57:D57"/>
    <mergeCell ref="B61:H61"/>
    <mergeCell ref="B62:H62"/>
    <mergeCell ref="C75:D75"/>
    <mergeCell ref="B69:H69"/>
    <mergeCell ref="C70:D70"/>
    <mergeCell ref="C71:D71"/>
    <mergeCell ref="C72:D72"/>
    <mergeCell ref="B73:H73"/>
    <mergeCell ref="B74:L7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K39"/>
  <sheetViews>
    <sheetView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K17" sqref="K17"/>
    </sheetView>
  </sheetViews>
  <sheetFormatPr baseColWidth="10" defaultRowHeight="12.75" x14ac:dyDescent="0.2"/>
  <cols>
    <col min="1" max="1" width="5" style="24" customWidth="1"/>
    <col min="2" max="2" width="43" style="24" customWidth="1"/>
    <col min="3" max="3" width="12.85546875" style="24" customWidth="1"/>
    <col min="4" max="4" width="13.28515625" style="24" customWidth="1"/>
    <col min="5" max="5" width="15" style="24" customWidth="1"/>
    <col min="6" max="6" width="16.5703125" style="24" customWidth="1"/>
    <col min="7" max="7" width="13.42578125" style="24" customWidth="1"/>
    <col min="8" max="8" width="14" style="24" customWidth="1"/>
    <col min="9" max="9" width="15" style="24" customWidth="1"/>
    <col min="10" max="16384" width="11.42578125" style="24"/>
  </cols>
  <sheetData>
    <row r="1" spans="2:9" ht="13.5" thickBot="1" x14ac:dyDescent="0.25"/>
    <row r="2" spans="2:9" ht="13.5" thickBot="1" x14ac:dyDescent="0.25">
      <c r="B2" s="301" t="s">
        <v>120</v>
      </c>
      <c r="C2" s="302"/>
      <c r="D2" s="302"/>
      <c r="E2" s="302"/>
      <c r="F2" s="302"/>
      <c r="G2" s="302"/>
      <c r="H2" s="302"/>
      <c r="I2" s="303"/>
    </row>
    <row r="3" spans="2:9" ht="13.5" thickBot="1" x14ac:dyDescent="0.25">
      <c r="B3" s="304" t="s">
        <v>174</v>
      </c>
      <c r="C3" s="305"/>
      <c r="D3" s="305"/>
      <c r="E3" s="305"/>
      <c r="F3" s="305"/>
      <c r="G3" s="305"/>
      <c r="H3" s="305"/>
      <c r="I3" s="306"/>
    </row>
    <row r="4" spans="2:9" ht="13.5" thickBot="1" x14ac:dyDescent="0.25">
      <c r="B4" s="304" t="s">
        <v>173</v>
      </c>
      <c r="C4" s="305"/>
      <c r="D4" s="305"/>
      <c r="E4" s="305"/>
      <c r="F4" s="305"/>
      <c r="G4" s="305"/>
      <c r="H4" s="305"/>
      <c r="I4" s="306"/>
    </row>
    <row r="5" spans="2:9" ht="13.5" thickBot="1" x14ac:dyDescent="0.25">
      <c r="B5" s="304" t="s">
        <v>1</v>
      </c>
      <c r="C5" s="305"/>
      <c r="D5" s="305"/>
      <c r="E5" s="305"/>
      <c r="F5" s="305"/>
      <c r="G5" s="305"/>
      <c r="H5" s="305"/>
      <c r="I5" s="306"/>
    </row>
    <row r="6" spans="2:9" ht="76.5" x14ac:dyDescent="0.2">
      <c r="B6" s="46" t="s">
        <v>172</v>
      </c>
      <c r="C6" s="46" t="s">
        <v>171</v>
      </c>
      <c r="D6" s="46" t="s">
        <v>170</v>
      </c>
      <c r="E6" s="46" t="s">
        <v>169</v>
      </c>
      <c r="F6" s="46" t="s">
        <v>168</v>
      </c>
      <c r="G6" s="46" t="s">
        <v>167</v>
      </c>
      <c r="H6" s="46" t="s">
        <v>166</v>
      </c>
      <c r="I6" s="46" t="s">
        <v>165</v>
      </c>
    </row>
    <row r="7" spans="2:9" ht="13.5" thickBot="1" x14ac:dyDescent="0.25">
      <c r="B7" s="45" t="s">
        <v>164</v>
      </c>
      <c r="C7" s="45" t="s">
        <v>163</v>
      </c>
      <c r="D7" s="45" t="s">
        <v>162</v>
      </c>
      <c r="E7" s="45" t="s">
        <v>161</v>
      </c>
      <c r="F7" s="45" t="s">
        <v>160</v>
      </c>
      <c r="G7" s="45" t="s">
        <v>159</v>
      </c>
      <c r="H7" s="45" t="s">
        <v>158</v>
      </c>
      <c r="I7" s="45" t="s">
        <v>157</v>
      </c>
    </row>
    <row r="8" spans="2:9" ht="12.75" customHeight="1" x14ac:dyDescent="0.2">
      <c r="B8" s="42" t="s">
        <v>156</v>
      </c>
      <c r="C8" s="30">
        <f t="shared" ref="C8:I8" si="0">C9+C13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  <c r="H8" s="30">
        <f t="shared" si="0"/>
        <v>0</v>
      </c>
      <c r="I8" s="30">
        <f t="shared" si="0"/>
        <v>0</v>
      </c>
    </row>
    <row r="9" spans="2:9" ht="12.75" customHeight="1" x14ac:dyDescent="0.2">
      <c r="B9" s="42" t="s">
        <v>155</v>
      </c>
      <c r="C9" s="30">
        <f t="shared" ref="C9:I9" si="1">SUM(C10:C12)</f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</row>
    <row r="10" spans="2:9" x14ac:dyDescent="0.2">
      <c r="B10" s="44" t="s">
        <v>154</v>
      </c>
      <c r="C10" s="30">
        <v>0</v>
      </c>
      <c r="D10" s="30">
        <v>0</v>
      </c>
      <c r="E10" s="30">
        <v>0</v>
      </c>
      <c r="F10" s="30"/>
      <c r="G10" s="28">
        <v>0</v>
      </c>
      <c r="H10" s="30">
        <v>0</v>
      </c>
      <c r="I10" s="30">
        <v>0</v>
      </c>
    </row>
    <row r="11" spans="2:9" x14ac:dyDescent="0.2">
      <c r="B11" s="44" t="s">
        <v>153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44" t="s">
        <v>152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42" t="s">
        <v>151</v>
      </c>
      <c r="C13" s="30">
        <f t="shared" ref="C13:I13" si="2">SUM(C14:C16)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</row>
    <row r="14" spans="2:9" x14ac:dyDescent="0.2">
      <c r="B14" s="44" t="s">
        <v>150</v>
      </c>
      <c r="C14" s="30">
        <v>0</v>
      </c>
      <c r="D14" s="30">
        <v>0</v>
      </c>
      <c r="E14" s="30">
        <v>0</v>
      </c>
      <c r="F14" s="30"/>
      <c r="G14" s="28">
        <v>0</v>
      </c>
      <c r="H14" s="30">
        <v>0</v>
      </c>
      <c r="I14" s="30">
        <v>0</v>
      </c>
    </row>
    <row r="15" spans="2:9" x14ac:dyDescent="0.2">
      <c r="B15" s="44" t="s">
        <v>149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44" t="s">
        <v>148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11" x14ac:dyDescent="0.2">
      <c r="B17" s="42" t="s">
        <v>147</v>
      </c>
      <c r="C17" s="30">
        <v>212164883.09</v>
      </c>
      <c r="D17" s="43"/>
      <c r="E17" s="43"/>
      <c r="F17" s="43"/>
      <c r="G17" s="28">
        <v>147645988.86000001</v>
      </c>
      <c r="H17" s="43"/>
      <c r="I17" s="43"/>
      <c r="K17" s="25"/>
    </row>
    <row r="18" spans="2:11" x14ac:dyDescent="0.2">
      <c r="B18" s="29"/>
      <c r="C18" s="28"/>
      <c r="D18" s="28"/>
      <c r="E18" s="28"/>
      <c r="F18" s="28"/>
      <c r="G18" s="28"/>
      <c r="H18" s="28"/>
      <c r="I18" s="28"/>
    </row>
    <row r="19" spans="2:11" ht="12.75" customHeight="1" x14ac:dyDescent="0.2">
      <c r="B19" s="39" t="s">
        <v>146</v>
      </c>
      <c r="C19" s="30">
        <f>C8+C17</f>
        <v>212164883.09</v>
      </c>
      <c r="D19" s="30">
        <f t="shared" ref="D19:I19" si="3">D8+D17</f>
        <v>0</v>
      </c>
      <c r="E19" s="30">
        <f t="shared" si="3"/>
        <v>0</v>
      </c>
      <c r="F19" s="30">
        <f t="shared" si="3"/>
        <v>0</v>
      </c>
      <c r="G19" s="30">
        <f t="shared" si="3"/>
        <v>147645988.86000001</v>
      </c>
      <c r="H19" s="30">
        <f t="shared" si="3"/>
        <v>0</v>
      </c>
      <c r="I19" s="30">
        <f t="shared" si="3"/>
        <v>0</v>
      </c>
    </row>
    <row r="20" spans="2:11" x14ac:dyDescent="0.2">
      <c r="B20" s="42"/>
      <c r="C20" s="30"/>
      <c r="D20" s="30"/>
      <c r="E20" s="30"/>
      <c r="F20" s="30"/>
      <c r="G20" s="30"/>
      <c r="H20" s="30"/>
      <c r="I20" s="30"/>
    </row>
    <row r="21" spans="2:11" ht="12.75" customHeight="1" x14ac:dyDescent="0.2">
      <c r="B21" s="42" t="s">
        <v>145</v>
      </c>
      <c r="C21" s="30">
        <f t="shared" ref="C21:I21" si="4">SUM(C22:C24)</f>
        <v>0</v>
      </c>
      <c r="D21" s="30">
        <f t="shared" si="4"/>
        <v>0</v>
      </c>
      <c r="E21" s="30">
        <f t="shared" si="4"/>
        <v>0</v>
      </c>
      <c r="F21" s="30">
        <f t="shared" si="4"/>
        <v>0</v>
      </c>
      <c r="G21" s="30">
        <f t="shared" si="4"/>
        <v>0</v>
      </c>
      <c r="H21" s="30">
        <f t="shared" si="4"/>
        <v>0</v>
      </c>
      <c r="I21" s="30">
        <f t="shared" si="4"/>
        <v>0</v>
      </c>
    </row>
    <row r="22" spans="2:11" ht="12.75" customHeight="1" x14ac:dyDescent="0.2">
      <c r="B22" s="29" t="s">
        <v>144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11" ht="12.75" customHeight="1" x14ac:dyDescent="0.2">
      <c r="B23" s="29" t="s">
        <v>143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11" ht="12.75" customHeight="1" x14ac:dyDescent="0.2">
      <c r="B24" s="29" t="s">
        <v>142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11" x14ac:dyDescent="0.2">
      <c r="B25" s="41"/>
      <c r="C25" s="40"/>
      <c r="D25" s="40"/>
      <c r="E25" s="40"/>
      <c r="F25" s="40"/>
      <c r="G25" s="40"/>
      <c r="H25" s="40"/>
      <c r="I25" s="40"/>
    </row>
    <row r="26" spans="2:11" ht="25.5" x14ac:dyDescent="0.2">
      <c r="B26" s="39" t="s">
        <v>141</v>
      </c>
      <c r="C26" s="30">
        <f t="shared" ref="C26:I26" si="5">SUM(C27:C29)</f>
        <v>0</v>
      </c>
      <c r="D26" s="30">
        <f t="shared" si="5"/>
        <v>0</v>
      </c>
      <c r="E26" s="30">
        <f t="shared" si="5"/>
        <v>0</v>
      </c>
      <c r="F26" s="30">
        <f t="shared" si="5"/>
        <v>0</v>
      </c>
      <c r="G26" s="30">
        <f t="shared" si="5"/>
        <v>0</v>
      </c>
      <c r="H26" s="30">
        <f t="shared" si="5"/>
        <v>0</v>
      </c>
      <c r="I26" s="30">
        <f t="shared" si="5"/>
        <v>0</v>
      </c>
    </row>
    <row r="27" spans="2:11" ht="12.75" customHeight="1" x14ac:dyDescent="0.2">
      <c r="B27" s="29" t="s">
        <v>140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11" ht="12.75" customHeight="1" x14ac:dyDescent="0.2">
      <c r="B28" s="29" t="s">
        <v>139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11" ht="12.75" customHeight="1" x14ac:dyDescent="0.2">
      <c r="B29" s="29" t="s">
        <v>138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11" ht="13.5" thickBot="1" x14ac:dyDescent="0.25">
      <c r="B30" s="38"/>
      <c r="C30" s="37"/>
      <c r="D30" s="37"/>
      <c r="E30" s="37"/>
      <c r="F30" s="37"/>
      <c r="G30" s="37"/>
      <c r="H30" s="37"/>
      <c r="I30" s="37"/>
    </row>
    <row r="31" spans="2:11" ht="18.75" customHeight="1" x14ac:dyDescent="0.2">
      <c r="B31" s="309" t="s">
        <v>137</v>
      </c>
      <c r="C31" s="309"/>
      <c r="D31" s="309"/>
      <c r="E31" s="309"/>
      <c r="F31" s="309"/>
      <c r="G31" s="309"/>
      <c r="H31" s="309"/>
      <c r="I31" s="309"/>
    </row>
    <row r="32" spans="2:11" x14ac:dyDescent="0.2">
      <c r="B32" s="36" t="s">
        <v>136</v>
      </c>
      <c r="C32" s="25"/>
      <c r="D32" s="35"/>
      <c r="E32" s="35"/>
      <c r="F32" s="35"/>
      <c r="G32" s="35"/>
      <c r="H32" s="35"/>
      <c r="I32" s="35"/>
    </row>
    <row r="33" spans="2:9" ht="13.5" thickBot="1" x14ac:dyDescent="0.25">
      <c r="B33" s="34"/>
      <c r="C33" s="25"/>
      <c r="D33" s="25"/>
      <c r="E33" s="25"/>
      <c r="F33" s="25"/>
      <c r="G33" s="25"/>
      <c r="H33" s="25"/>
      <c r="I33" s="25"/>
    </row>
    <row r="34" spans="2:9" ht="38.25" customHeight="1" x14ac:dyDescent="0.2">
      <c r="B34" s="307" t="s">
        <v>135</v>
      </c>
      <c r="C34" s="307" t="s">
        <v>134</v>
      </c>
      <c r="D34" s="307" t="s">
        <v>133</v>
      </c>
      <c r="E34" s="33" t="s">
        <v>132</v>
      </c>
      <c r="F34" s="307" t="s">
        <v>131</v>
      </c>
      <c r="G34" s="33" t="s">
        <v>130</v>
      </c>
      <c r="H34" s="25"/>
      <c r="I34" s="25"/>
    </row>
    <row r="35" spans="2:9" ht="15.75" customHeight="1" thickBot="1" x14ac:dyDescent="0.25">
      <c r="B35" s="308"/>
      <c r="C35" s="308"/>
      <c r="D35" s="308"/>
      <c r="E35" s="32" t="s">
        <v>129</v>
      </c>
      <c r="F35" s="308"/>
      <c r="G35" s="32" t="s">
        <v>128</v>
      </c>
      <c r="H35" s="25"/>
      <c r="I35" s="25"/>
    </row>
    <row r="36" spans="2:9" x14ac:dyDescent="0.2">
      <c r="B36" s="31" t="s">
        <v>127</v>
      </c>
      <c r="C36" s="30">
        <f>SUM(C37:C39)</f>
        <v>0</v>
      </c>
      <c r="D36" s="30">
        <f>SUM(D37:D39)</f>
        <v>0</v>
      </c>
      <c r="E36" s="30">
        <f>SUM(E37:E39)</f>
        <v>0</v>
      </c>
      <c r="F36" s="30">
        <f>SUM(F37:F39)</f>
        <v>0</v>
      </c>
      <c r="G36" s="30">
        <f>SUM(G37:G39)</f>
        <v>0</v>
      </c>
      <c r="H36" s="25"/>
      <c r="I36" s="25"/>
    </row>
    <row r="37" spans="2:9" x14ac:dyDescent="0.2">
      <c r="B37" s="29" t="s">
        <v>126</v>
      </c>
      <c r="C37" s="28"/>
      <c r="D37" s="28"/>
      <c r="E37" s="28"/>
      <c r="F37" s="28"/>
      <c r="G37" s="28"/>
      <c r="H37" s="25"/>
      <c r="I37" s="25"/>
    </row>
    <row r="38" spans="2:9" x14ac:dyDescent="0.2">
      <c r="B38" s="29" t="s">
        <v>125</v>
      </c>
      <c r="C38" s="28"/>
      <c r="D38" s="28"/>
      <c r="E38" s="28"/>
      <c r="F38" s="28"/>
      <c r="G38" s="28"/>
      <c r="H38" s="25"/>
      <c r="I38" s="25"/>
    </row>
    <row r="39" spans="2:9" ht="13.5" thickBot="1" x14ac:dyDescent="0.25">
      <c r="B39" s="27" t="s">
        <v>124</v>
      </c>
      <c r="C39" s="26"/>
      <c r="D39" s="26"/>
      <c r="E39" s="26"/>
      <c r="F39" s="26"/>
      <c r="G39" s="26"/>
      <c r="H39" s="25"/>
      <c r="I39" s="25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L22"/>
  <sheetViews>
    <sheetView workbookViewId="0">
      <selection activeCell="E33" sqref="E3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01" t="s">
        <v>120</v>
      </c>
      <c r="C2" s="302"/>
      <c r="D2" s="302"/>
      <c r="E2" s="302"/>
      <c r="F2" s="302"/>
      <c r="G2" s="302"/>
      <c r="H2" s="302"/>
      <c r="I2" s="302"/>
      <c r="J2" s="302"/>
      <c r="K2" s="302"/>
      <c r="L2" s="303"/>
    </row>
    <row r="3" spans="2:12" ht="15.75" thickBot="1" x14ac:dyDescent="0.3">
      <c r="B3" s="304" t="s">
        <v>201</v>
      </c>
      <c r="C3" s="305"/>
      <c r="D3" s="305"/>
      <c r="E3" s="305"/>
      <c r="F3" s="305"/>
      <c r="G3" s="305"/>
      <c r="H3" s="305"/>
      <c r="I3" s="305"/>
      <c r="J3" s="305"/>
      <c r="K3" s="305"/>
      <c r="L3" s="306"/>
    </row>
    <row r="4" spans="2:12" ht="15.75" thickBot="1" x14ac:dyDescent="0.3">
      <c r="B4" s="304" t="s">
        <v>173</v>
      </c>
      <c r="C4" s="305"/>
      <c r="D4" s="305"/>
      <c r="E4" s="305"/>
      <c r="F4" s="305"/>
      <c r="G4" s="305"/>
      <c r="H4" s="305"/>
      <c r="I4" s="305"/>
      <c r="J4" s="305"/>
      <c r="K4" s="305"/>
      <c r="L4" s="306"/>
    </row>
    <row r="5" spans="2:12" ht="15.75" thickBot="1" x14ac:dyDescent="0.3">
      <c r="B5" s="304" t="s">
        <v>1</v>
      </c>
      <c r="C5" s="305"/>
      <c r="D5" s="305"/>
      <c r="E5" s="305"/>
      <c r="F5" s="305"/>
      <c r="G5" s="305"/>
      <c r="H5" s="305"/>
      <c r="I5" s="305"/>
      <c r="J5" s="305"/>
      <c r="K5" s="305"/>
      <c r="L5" s="306"/>
    </row>
    <row r="6" spans="2:12" ht="102" x14ac:dyDescent="0.25">
      <c r="B6" s="55" t="s">
        <v>200</v>
      </c>
      <c r="C6" s="54" t="s">
        <v>199</v>
      </c>
      <c r="D6" s="54" t="s">
        <v>198</v>
      </c>
      <c r="E6" s="54" t="s">
        <v>197</v>
      </c>
      <c r="F6" s="54" t="s">
        <v>196</v>
      </c>
      <c r="G6" s="54" t="s">
        <v>195</v>
      </c>
      <c r="H6" s="54" t="s">
        <v>194</v>
      </c>
      <c r="I6" s="54" t="s">
        <v>193</v>
      </c>
      <c r="J6" s="54" t="s">
        <v>192</v>
      </c>
      <c r="K6" s="54" t="s">
        <v>191</v>
      </c>
      <c r="L6" s="54" t="s">
        <v>190</v>
      </c>
    </row>
    <row r="7" spans="2:12" ht="15.75" thickBot="1" x14ac:dyDescent="0.3">
      <c r="B7" s="45" t="s">
        <v>164</v>
      </c>
      <c r="C7" s="45" t="s">
        <v>163</v>
      </c>
      <c r="D7" s="45" t="s">
        <v>162</v>
      </c>
      <c r="E7" s="45" t="s">
        <v>161</v>
      </c>
      <c r="F7" s="45" t="s">
        <v>160</v>
      </c>
      <c r="G7" s="45" t="s">
        <v>189</v>
      </c>
      <c r="H7" s="45" t="s">
        <v>158</v>
      </c>
      <c r="I7" s="45" t="s">
        <v>157</v>
      </c>
      <c r="J7" s="45" t="s">
        <v>188</v>
      </c>
      <c r="K7" s="45" t="s">
        <v>187</v>
      </c>
      <c r="L7" s="45" t="s">
        <v>186</v>
      </c>
    </row>
    <row r="8" spans="2:12" x14ac:dyDescent="0.25">
      <c r="B8" s="53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2:12" ht="25.5" x14ac:dyDescent="0.25">
      <c r="B9" s="49" t="s">
        <v>185</v>
      </c>
      <c r="C9" s="30">
        <f t="shared" ref="C9:L9" si="0">SUM(C10:C13)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</v>
      </c>
      <c r="I9" s="30">
        <f t="shared" si="0"/>
        <v>0</v>
      </c>
      <c r="J9" s="30">
        <f t="shared" si="0"/>
        <v>0</v>
      </c>
      <c r="K9" s="30">
        <f t="shared" si="0"/>
        <v>0</v>
      </c>
      <c r="L9" s="30">
        <f t="shared" si="0"/>
        <v>0</v>
      </c>
    </row>
    <row r="10" spans="2:12" x14ac:dyDescent="0.25">
      <c r="B10" s="51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1" t="s">
        <v>183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>F11-K11</f>
        <v>0</v>
      </c>
    </row>
    <row r="12" spans="2:12" x14ac:dyDescent="0.25">
      <c r="B12" s="51" t="s">
        <v>182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>F12-K12</f>
        <v>0</v>
      </c>
    </row>
    <row r="13" spans="2:12" x14ac:dyDescent="0.25">
      <c r="B13" s="51" t="s">
        <v>181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>F13-K13</f>
        <v>0</v>
      </c>
    </row>
    <row r="14" spans="2:12" x14ac:dyDescent="0.25">
      <c r="B14" s="50"/>
      <c r="C14" s="28"/>
      <c r="D14" s="28"/>
      <c r="E14" s="28"/>
      <c r="F14" s="28"/>
      <c r="G14" s="28"/>
      <c r="H14" s="28"/>
      <c r="I14" s="28"/>
      <c r="J14" s="28"/>
      <c r="K14" s="28"/>
      <c r="L14" s="28">
        <f>F14-K14</f>
        <v>0</v>
      </c>
    </row>
    <row r="15" spans="2:12" x14ac:dyDescent="0.25">
      <c r="B15" s="49" t="s">
        <v>180</v>
      </c>
      <c r="C15" s="30">
        <f t="shared" ref="C15:L15" si="1">SUM(C16:C19)</f>
        <v>0</v>
      </c>
      <c r="D15" s="30">
        <f t="shared" si="1"/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</row>
    <row r="16" spans="2:12" x14ac:dyDescent="0.25">
      <c r="B16" s="51" t="s">
        <v>179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>F16-K16</f>
        <v>0</v>
      </c>
    </row>
    <row r="17" spans="2:12" x14ac:dyDescent="0.25">
      <c r="B17" s="51" t="s">
        <v>178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>F17-K17</f>
        <v>0</v>
      </c>
    </row>
    <row r="18" spans="2:12" x14ac:dyDescent="0.25">
      <c r="B18" s="51" t="s">
        <v>177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>F18-K18</f>
        <v>0</v>
      </c>
    </row>
    <row r="19" spans="2:12" x14ac:dyDescent="0.25">
      <c r="B19" s="51" t="s">
        <v>176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>F19-K19</f>
        <v>0</v>
      </c>
    </row>
    <row r="20" spans="2:12" x14ac:dyDescent="0.25">
      <c r="B20" s="50"/>
      <c r="C20" s="28"/>
      <c r="D20" s="28"/>
      <c r="E20" s="28"/>
      <c r="F20" s="28"/>
      <c r="G20" s="28"/>
      <c r="H20" s="28"/>
      <c r="I20" s="28"/>
      <c r="J20" s="28"/>
      <c r="K20" s="28"/>
      <c r="L20" s="28">
        <f>F20-K20</f>
        <v>0</v>
      </c>
    </row>
    <row r="21" spans="2:12" ht="38.25" x14ac:dyDescent="0.25">
      <c r="B21" s="49" t="s">
        <v>175</v>
      </c>
      <c r="C21" s="30">
        <f t="shared" ref="C21:L21" si="2">C9+C15</f>
        <v>0</v>
      </c>
      <c r="D21" s="30">
        <f t="shared" si="2"/>
        <v>0</v>
      </c>
      <c r="E21" s="30">
        <f t="shared" si="2"/>
        <v>0</v>
      </c>
      <c r="F21" s="30">
        <f t="shared" si="2"/>
        <v>0</v>
      </c>
      <c r="G21" s="30">
        <f t="shared" si="2"/>
        <v>0</v>
      </c>
      <c r="H21" s="30">
        <f t="shared" si="2"/>
        <v>0</v>
      </c>
      <c r="I21" s="30">
        <f t="shared" si="2"/>
        <v>0</v>
      </c>
      <c r="J21" s="30">
        <f t="shared" si="2"/>
        <v>0</v>
      </c>
      <c r="K21" s="30">
        <f t="shared" si="2"/>
        <v>0</v>
      </c>
      <c r="L21" s="30">
        <f t="shared" si="2"/>
        <v>0</v>
      </c>
    </row>
    <row r="22" spans="2:12" ht="15.75" thickBot="1" x14ac:dyDescent="0.3">
      <c r="B22" s="48"/>
      <c r="C22" s="47"/>
      <c r="D22" s="47"/>
      <c r="E22" s="47"/>
      <c r="F22" s="47"/>
      <c r="G22" s="47"/>
      <c r="H22" s="47"/>
      <c r="I22" s="47"/>
      <c r="J22" s="47"/>
      <c r="K22" s="47"/>
      <c r="L22" s="47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E670-F500-49E0-A5FD-CA4D8B28F99A}">
  <sheetPr>
    <pageSetUpPr fitToPage="1"/>
  </sheetPr>
  <dimension ref="B1:E85"/>
  <sheetViews>
    <sheetView workbookViewId="0">
      <pane ySplit="8" topLeftCell="A84" activePane="bottomLeft" state="frozen"/>
      <selection pane="bottomLeft" activeCell="F25" sqref="F2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292" t="s">
        <v>120</v>
      </c>
      <c r="C2" s="293"/>
      <c r="D2" s="293"/>
      <c r="E2" s="294"/>
    </row>
    <row r="3" spans="2:5" x14ac:dyDescent="0.2">
      <c r="B3" s="317" t="s">
        <v>243</v>
      </c>
      <c r="C3" s="318"/>
      <c r="D3" s="318"/>
      <c r="E3" s="319"/>
    </row>
    <row r="4" spans="2:5" x14ac:dyDescent="0.2">
      <c r="B4" s="317" t="s">
        <v>173</v>
      </c>
      <c r="C4" s="318"/>
      <c r="D4" s="318"/>
      <c r="E4" s="319"/>
    </row>
    <row r="5" spans="2:5" ht="13.5" thickBot="1" x14ac:dyDescent="0.25">
      <c r="B5" s="320" t="s">
        <v>1</v>
      </c>
      <c r="C5" s="321"/>
      <c r="D5" s="321"/>
      <c r="E5" s="322"/>
    </row>
    <row r="6" spans="2:5" ht="13.5" thickBot="1" x14ac:dyDescent="0.25">
      <c r="B6" s="86"/>
      <c r="C6" s="86"/>
      <c r="D6" s="86"/>
      <c r="E6" s="86"/>
    </row>
    <row r="7" spans="2:5" x14ac:dyDescent="0.2">
      <c r="B7" s="323" t="s">
        <v>2</v>
      </c>
      <c r="C7" s="288" t="s">
        <v>224</v>
      </c>
      <c r="D7" s="325" t="s">
        <v>212</v>
      </c>
      <c r="E7" s="288" t="s">
        <v>211</v>
      </c>
    </row>
    <row r="8" spans="2:5" ht="13.5" thickBot="1" x14ac:dyDescent="0.25">
      <c r="B8" s="324"/>
      <c r="C8" s="289" t="s">
        <v>242</v>
      </c>
      <c r="D8" s="326"/>
      <c r="E8" s="289" t="s">
        <v>241</v>
      </c>
    </row>
    <row r="9" spans="2:5" x14ac:dyDescent="0.2">
      <c r="B9" s="76" t="s">
        <v>240</v>
      </c>
      <c r="C9" s="75">
        <f>SUM(C10:C12)</f>
        <v>264094556</v>
      </c>
      <c r="D9" s="75">
        <f>SUM(D10:D12)</f>
        <v>34390443.25</v>
      </c>
      <c r="E9" s="75">
        <f>SUM(E10:E12)</f>
        <v>34390396.390000001</v>
      </c>
    </row>
    <row r="10" spans="2:5" x14ac:dyDescent="0.2">
      <c r="B10" s="79" t="s">
        <v>239</v>
      </c>
      <c r="C10" s="77">
        <v>10589875</v>
      </c>
      <c r="D10" s="77">
        <v>2769084.25</v>
      </c>
      <c r="E10" s="77">
        <v>2769037.39</v>
      </c>
    </row>
    <row r="11" spans="2:5" x14ac:dyDescent="0.2">
      <c r="B11" s="79" t="s">
        <v>209</v>
      </c>
      <c r="C11" s="77">
        <v>253504681</v>
      </c>
      <c r="D11" s="77">
        <v>31621359</v>
      </c>
      <c r="E11" s="77">
        <v>31621359</v>
      </c>
    </row>
    <row r="12" spans="2:5" x14ac:dyDescent="0.2">
      <c r="B12" s="79" t="s">
        <v>238</v>
      </c>
      <c r="C12" s="77">
        <f>C48</f>
        <v>0</v>
      </c>
      <c r="D12" s="77">
        <f>D48</f>
        <v>0</v>
      </c>
      <c r="E12" s="77">
        <f>E48</f>
        <v>0</v>
      </c>
    </row>
    <row r="13" spans="2:5" x14ac:dyDescent="0.2">
      <c r="B13" s="76"/>
      <c r="C13" s="77"/>
      <c r="D13" s="77"/>
      <c r="E13" s="77"/>
    </row>
    <row r="14" spans="2:5" ht="15" x14ac:dyDescent="0.2">
      <c r="B14" s="76" t="s">
        <v>237</v>
      </c>
      <c r="C14" s="75">
        <f>SUM(C15:C16)</f>
        <v>264094556</v>
      </c>
      <c r="D14" s="75">
        <f>SUM(D15:D16)</f>
        <v>16554525.359999999</v>
      </c>
      <c r="E14" s="75">
        <f>SUM(E15:E16)</f>
        <v>16544207.76</v>
      </c>
    </row>
    <row r="15" spans="2:5" x14ac:dyDescent="0.2">
      <c r="B15" s="79" t="s">
        <v>218</v>
      </c>
      <c r="C15" s="77">
        <v>10589875</v>
      </c>
      <c r="D15" s="77">
        <v>1939089.36</v>
      </c>
      <c r="E15" s="77">
        <v>1928771.76</v>
      </c>
    </row>
    <row r="16" spans="2:5" x14ac:dyDescent="0.2">
      <c r="B16" s="79" t="s">
        <v>236</v>
      </c>
      <c r="C16" s="77">
        <v>253504681</v>
      </c>
      <c r="D16" s="77">
        <v>14615436</v>
      </c>
      <c r="E16" s="77">
        <v>14615436</v>
      </c>
    </row>
    <row r="17" spans="2:5" x14ac:dyDescent="0.2">
      <c r="B17" s="78"/>
      <c r="C17" s="77"/>
      <c r="D17" s="77"/>
      <c r="E17" s="77"/>
    </row>
    <row r="18" spans="2:5" x14ac:dyDescent="0.2">
      <c r="B18" s="76" t="s">
        <v>235</v>
      </c>
      <c r="C18" s="85"/>
      <c r="D18" s="75">
        <f>SUM(D19:D20)</f>
        <v>0</v>
      </c>
      <c r="E18" s="75">
        <f>SUM(E19:E20)</f>
        <v>0</v>
      </c>
    </row>
    <row r="19" spans="2:5" x14ac:dyDescent="0.2">
      <c r="B19" s="79" t="s">
        <v>217</v>
      </c>
      <c r="C19" s="85"/>
      <c r="D19" s="77"/>
      <c r="E19" s="77"/>
    </row>
    <row r="20" spans="2:5" x14ac:dyDescent="0.2">
      <c r="B20" s="79" t="s">
        <v>204</v>
      </c>
      <c r="C20" s="85"/>
      <c r="D20" s="77"/>
      <c r="E20" s="77"/>
    </row>
    <row r="21" spans="2:5" x14ac:dyDescent="0.2">
      <c r="B21" s="78"/>
      <c r="C21" s="77"/>
      <c r="D21" s="77"/>
      <c r="E21" s="77"/>
    </row>
    <row r="22" spans="2:5" x14ac:dyDescent="0.2">
      <c r="B22" s="76" t="s">
        <v>234</v>
      </c>
      <c r="C22" s="75">
        <f>C9-C14+C18</f>
        <v>0</v>
      </c>
      <c r="D22" s="76">
        <f>D9-D14+D18</f>
        <v>17835917.890000001</v>
      </c>
      <c r="E22" s="76">
        <f>E9-E14+E18</f>
        <v>17846188.630000003</v>
      </c>
    </row>
    <row r="23" spans="2:5" x14ac:dyDescent="0.2">
      <c r="B23" s="76"/>
      <c r="C23" s="77"/>
      <c r="D23" s="78"/>
      <c r="E23" s="78"/>
    </row>
    <row r="24" spans="2:5" x14ac:dyDescent="0.2">
      <c r="B24" s="76" t="s">
        <v>233</v>
      </c>
      <c r="C24" s="75">
        <f>C22-C12</f>
        <v>0</v>
      </c>
      <c r="D24" s="76">
        <f>D22-D12</f>
        <v>17835917.890000001</v>
      </c>
      <c r="E24" s="76">
        <f>E22-E12</f>
        <v>17846188.630000003</v>
      </c>
    </row>
    <row r="25" spans="2:5" x14ac:dyDescent="0.2">
      <c r="B25" s="76"/>
      <c r="C25" s="77"/>
      <c r="D25" s="78"/>
      <c r="E25" s="78"/>
    </row>
    <row r="26" spans="2:5" ht="25.5" x14ac:dyDescent="0.2">
      <c r="B26" s="76" t="s">
        <v>232</v>
      </c>
      <c r="C26" s="75">
        <f>C24-C18</f>
        <v>0</v>
      </c>
      <c r="D26" s="75">
        <f>D24-D18</f>
        <v>17835917.890000001</v>
      </c>
      <c r="E26" s="75">
        <f>E24-E18</f>
        <v>17846188.630000003</v>
      </c>
    </row>
    <row r="27" spans="2:5" ht="13.5" thickBot="1" x14ac:dyDescent="0.25">
      <c r="B27" s="84"/>
      <c r="C27" s="83"/>
      <c r="D27" s="83"/>
      <c r="E27" s="83"/>
    </row>
    <row r="28" spans="2:5" ht="35.1" customHeight="1" thickBot="1" x14ac:dyDescent="0.25">
      <c r="B28" s="316"/>
      <c r="C28" s="316"/>
      <c r="D28" s="316"/>
      <c r="E28" s="316"/>
    </row>
    <row r="29" spans="2:5" ht="13.5" thickBot="1" x14ac:dyDescent="0.25">
      <c r="B29" s="82" t="s">
        <v>214</v>
      </c>
      <c r="C29" s="81" t="s">
        <v>223</v>
      </c>
      <c r="D29" s="81" t="s">
        <v>212</v>
      </c>
      <c r="E29" s="81" t="s">
        <v>210</v>
      </c>
    </row>
    <row r="30" spans="2:5" x14ac:dyDescent="0.2">
      <c r="B30" s="80"/>
      <c r="C30" s="77"/>
      <c r="D30" s="77"/>
      <c r="E30" s="77"/>
    </row>
    <row r="31" spans="2:5" x14ac:dyDescent="0.2">
      <c r="B31" s="76" t="s">
        <v>231</v>
      </c>
      <c r="C31" s="75">
        <f>SUM(C32:C33)</f>
        <v>0</v>
      </c>
      <c r="D31" s="76">
        <f>SUM(D32:D33)</f>
        <v>0</v>
      </c>
      <c r="E31" s="76">
        <f>SUM(E32:E33)</f>
        <v>0</v>
      </c>
    </row>
    <row r="32" spans="2:5" x14ac:dyDescent="0.2">
      <c r="B32" s="79" t="s">
        <v>230</v>
      </c>
      <c r="C32" s="77"/>
      <c r="D32" s="78"/>
      <c r="E32" s="78"/>
    </row>
    <row r="33" spans="2:5" x14ac:dyDescent="0.2">
      <c r="B33" s="79" t="s">
        <v>229</v>
      </c>
      <c r="C33" s="77"/>
      <c r="D33" s="78"/>
      <c r="E33" s="78"/>
    </row>
    <row r="34" spans="2:5" x14ac:dyDescent="0.2">
      <c r="B34" s="76"/>
      <c r="C34" s="77"/>
      <c r="D34" s="77"/>
      <c r="E34" s="77"/>
    </row>
    <row r="35" spans="2:5" x14ac:dyDescent="0.2">
      <c r="B35" s="76" t="s">
        <v>228</v>
      </c>
      <c r="C35" s="75">
        <f>C26-C31</f>
        <v>0</v>
      </c>
      <c r="D35" s="75">
        <f>D26-D31</f>
        <v>17835917.890000001</v>
      </c>
      <c r="E35" s="75">
        <f>E26-E31</f>
        <v>17846188.630000003</v>
      </c>
    </row>
    <row r="36" spans="2:5" ht="13.5" thickBot="1" x14ac:dyDescent="0.25">
      <c r="B36" s="74"/>
      <c r="C36" s="73"/>
      <c r="D36" s="73"/>
      <c r="E36" s="73"/>
    </row>
    <row r="37" spans="2:5" ht="35.1" customHeight="1" thickBot="1" x14ac:dyDescent="0.25">
      <c r="B37" s="71"/>
      <c r="C37" s="71"/>
      <c r="D37" s="71"/>
      <c r="E37" s="71"/>
    </row>
    <row r="38" spans="2:5" x14ac:dyDescent="0.2">
      <c r="B38" s="310" t="s">
        <v>214</v>
      </c>
      <c r="C38" s="312" t="s">
        <v>213</v>
      </c>
      <c r="D38" s="314" t="s">
        <v>212</v>
      </c>
      <c r="E38" s="70" t="s">
        <v>211</v>
      </c>
    </row>
    <row r="39" spans="2:5" ht="13.5" thickBot="1" x14ac:dyDescent="0.25">
      <c r="B39" s="311"/>
      <c r="C39" s="313"/>
      <c r="D39" s="315"/>
      <c r="E39" s="69" t="s">
        <v>210</v>
      </c>
    </row>
    <row r="40" spans="2:5" x14ac:dyDescent="0.2">
      <c r="B40" s="68"/>
      <c r="C40" s="62"/>
      <c r="D40" s="62"/>
      <c r="E40" s="62"/>
    </row>
    <row r="41" spans="2:5" x14ac:dyDescent="0.2">
      <c r="B41" s="58" t="s">
        <v>227</v>
      </c>
      <c r="C41" s="59">
        <f>SUM(C42:C43)</f>
        <v>0</v>
      </c>
      <c r="D41" s="59">
        <f>SUM(D42:D43)</f>
        <v>0</v>
      </c>
      <c r="E41" s="59">
        <f>SUM(E42:E43)</f>
        <v>0</v>
      </c>
    </row>
    <row r="42" spans="2:5" x14ac:dyDescent="0.2">
      <c r="B42" s="66" t="s">
        <v>220</v>
      </c>
      <c r="C42" s="62"/>
      <c r="D42" s="65"/>
      <c r="E42" s="65"/>
    </row>
    <row r="43" spans="2:5" x14ac:dyDescent="0.2">
      <c r="B43" s="66" t="s">
        <v>207</v>
      </c>
      <c r="C43" s="62"/>
      <c r="D43" s="65"/>
      <c r="E43" s="65"/>
    </row>
    <row r="44" spans="2:5" x14ac:dyDescent="0.2">
      <c r="B44" s="58" t="s">
        <v>226</v>
      </c>
      <c r="C44" s="59">
        <f>SUM(C45:C46)</f>
        <v>0</v>
      </c>
      <c r="D44" s="59">
        <f>SUM(D45:D46)</f>
        <v>0</v>
      </c>
      <c r="E44" s="59">
        <f>SUM(E45:E46)</f>
        <v>0</v>
      </c>
    </row>
    <row r="45" spans="2:5" x14ac:dyDescent="0.2">
      <c r="B45" s="66" t="s">
        <v>219</v>
      </c>
      <c r="C45" s="62"/>
      <c r="D45" s="65"/>
      <c r="E45" s="65"/>
    </row>
    <row r="46" spans="2:5" x14ac:dyDescent="0.2">
      <c r="B46" s="66" t="s">
        <v>206</v>
      </c>
      <c r="C46" s="62"/>
      <c r="D46" s="65"/>
      <c r="E46" s="65"/>
    </row>
    <row r="47" spans="2:5" x14ac:dyDescent="0.2">
      <c r="B47" s="58"/>
      <c r="C47" s="62"/>
      <c r="D47" s="62"/>
      <c r="E47" s="62"/>
    </row>
    <row r="48" spans="2:5" x14ac:dyDescent="0.2">
      <c r="B48" s="58" t="s">
        <v>225</v>
      </c>
      <c r="C48" s="59">
        <f>C41-C44</f>
        <v>0</v>
      </c>
      <c r="D48" s="58">
        <f>D41-D44</f>
        <v>0</v>
      </c>
      <c r="E48" s="58">
        <f>E41-E44</f>
        <v>0</v>
      </c>
    </row>
    <row r="49" spans="2:5" ht="13.5" thickBot="1" x14ac:dyDescent="0.25">
      <c r="B49" s="56"/>
      <c r="C49" s="57"/>
      <c r="D49" s="56"/>
      <c r="E49" s="56"/>
    </row>
    <row r="50" spans="2:5" ht="35.1" customHeight="1" thickBot="1" x14ac:dyDescent="0.25">
      <c r="B50" s="71"/>
      <c r="C50" s="71"/>
      <c r="D50" s="71"/>
      <c r="E50" s="71"/>
    </row>
    <row r="51" spans="2:5" x14ac:dyDescent="0.2">
      <c r="B51" s="310" t="s">
        <v>214</v>
      </c>
      <c r="C51" s="70" t="s">
        <v>224</v>
      </c>
      <c r="D51" s="314" t="s">
        <v>212</v>
      </c>
      <c r="E51" s="70" t="s">
        <v>211</v>
      </c>
    </row>
    <row r="52" spans="2:5" ht="13.5" thickBot="1" x14ac:dyDescent="0.25">
      <c r="B52" s="311"/>
      <c r="C52" s="69" t="s">
        <v>223</v>
      </c>
      <c r="D52" s="315"/>
      <c r="E52" s="69" t="s">
        <v>210</v>
      </c>
    </row>
    <row r="53" spans="2:5" x14ac:dyDescent="0.2">
      <c r="B53" s="68"/>
      <c r="C53" s="62"/>
      <c r="D53" s="62"/>
      <c r="E53" s="62"/>
    </row>
    <row r="54" spans="2:5" x14ac:dyDescent="0.2">
      <c r="B54" s="65" t="s">
        <v>222</v>
      </c>
      <c r="C54" s="62">
        <f>C10</f>
        <v>10589875</v>
      </c>
      <c r="D54" s="65">
        <f>D10</f>
        <v>2769084.25</v>
      </c>
      <c r="E54" s="65">
        <f>E10</f>
        <v>2769037.39</v>
      </c>
    </row>
    <row r="55" spans="2:5" x14ac:dyDescent="0.2">
      <c r="B55" s="65"/>
      <c r="C55" s="62"/>
      <c r="D55" s="65"/>
      <c r="E55" s="65"/>
    </row>
    <row r="56" spans="2:5" x14ac:dyDescent="0.2">
      <c r="B56" s="72" t="s">
        <v>221</v>
      </c>
      <c r="C56" s="62">
        <f>C42-C45</f>
        <v>0</v>
      </c>
      <c r="D56" s="65">
        <f>D42-D45</f>
        <v>0</v>
      </c>
      <c r="E56" s="65">
        <f>E42-E45</f>
        <v>0</v>
      </c>
    </row>
    <row r="57" spans="2:5" x14ac:dyDescent="0.2">
      <c r="B57" s="66" t="s">
        <v>220</v>
      </c>
      <c r="C57" s="62">
        <f>C42</f>
        <v>0</v>
      </c>
      <c r="D57" s="65">
        <f>D42</f>
        <v>0</v>
      </c>
      <c r="E57" s="65">
        <f>E42</f>
        <v>0</v>
      </c>
    </row>
    <row r="58" spans="2:5" x14ac:dyDescent="0.2">
      <c r="B58" s="66" t="s">
        <v>219</v>
      </c>
      <c r="C58" s="62">
        <f>C45</f>
        <v>0</v>
      </c>
      <c r="D58" s="65">
        <f>D45</f>
        <v>0</v>
      </c>
      <c r="E58" s="65">
        <f>E45</f>
        <v>0</v>
      </c>
    </row>
    <row r="59" spans="2:5" x14ac:dyDescent="0.2">
      <c r="B59" s="63"/>
      <c r="C59" s="62"/>
      <c r="D59" s="65"/>
      <c r="E59" s="65"/>
    </row>
    <row r="60" spans="2:5" x14ac:dyDescent="0.2">
      <c r="B60" s="63" t="s">
        <v>218</v>
      </c>
      <c r="C60" s="62">
        <f>C15</f>
        <v>10589875</v>
      </c>
      <c r="D60" s="62">
        <f>D15</f>
        <v>1939089.36</v>
      </c>
      <c r="E60" s="62">
        <f>E15</f>
        <v>1928771.76</v>
      </c>
    </row>
    <row r="61" spans="2:5" x14ac:dyDescent="0.2">
      <c r="B61" s="63"/>
      <c r="C61" s="62"/>
      <c r="D61" s="62"/>
      <c r="E61" s="62"/>
    </row>
    <row r="62" spans="2:5" x14ac:dyDescent="0.2">
      <c r="B62" s="63" t="s">
        <v>217</v>
      </c>
      <c r="C62" s="64"/>
      <c r="D62" s="62">
        <f>D19</f>
        <v>0</v>
      </c>
      <c r="E62" s="62">
        <f>E19</f>
        <v>0</v>
      </c>
    </row>
    <row r="63" spans="2:5" x14ac:dyDescent="0.2">
      <c r="B63" s="63"/>
      <c r="C63" s="62"/>
      <c r="D63" s="62"/>
      <c r="E63" s="62"/>
    </row>
    <row r="64" spans="2:5" x14ac:dyDescent="0.2">
      <c r="B64" s="61" t="s">
        <v>216</v>
      </c>
      <c r="C64" s="59">
        <f>C54+C56-C60+C62</f>
        <v>0</v>
      </c>
      <c r="D64" s="58">
        <f>D54+D56-D60+D62</f>
        <v>829994.8899999999</v>
      </c>
      <c r="E64" s="58">
        <f>E54+E56-E60+E62</f>
        <v>840265.63000000012</v>
      </c>
    </row>
    <row r="65" spans="2:5" x14ac:dyDescent="0.2">
      <c r="B65" s="61"/>
      <c r="C65" s="59"/>
      <c r="D65" s="58"/>
      <c r="E65" s="58"/>
    </row>
    <row r="66" spans="2:5" ht="25.5" x14ac:dyDescent="0.2">
      <c r="B66" s="60" t="s">
        <v>215</v>
      </c>
      <c r="C66" s="59">
        <f>C64-C56</f>
        <v>0</v>
      </c>
      <c r="D66" s="58">
        <f>D64-D56</f>
        <v>829994.8899999999</v>
      </c>
      <c r="E66" s="58">
        <f>E64-E56</f>
        <v>840265.63000000012</v>
      </c>
    </row>
    <row r="67" spans="2:5" ht="13.5" thickBot="1" x14ac:dyDescent="0.25">
      <c r="B67" s="56"/>
      <c r="C67" s="57"/>
      <c r="D67" s="56"/>
      <c r="E67" s="56"/>
    </row>
    <row r="68" spans="2:5" ht="35.1" customHeight="1" thickBot="1" x14ac:dyDescent="0.25">
      <c r="B68" s="71"/>
      <c r="C68" s="71"/>
      <c r="D68" s="71"/>
      <c r="E68" s="71"/>
    </row>
    <row r="69" spans="2:5" x14ac:dyDescent="0.2">
      <c r="B69" s="310" t="s">
        <v>214</v>
      </c>
      <c r="C69" s="312" t="s">
        <v>213</v>
      </c>
      <c r="D69" s="314" t="s">
        <v>212</v>
      </c>
      <c r="E69" s="70" t="s">
        <v>211</v>
      </c>
    </row>
    <row r="70" spans="2:5" ht="13.5" thickBot="1" x14ac:dyDescent="0.25">
      <c r="B70" s="311"/>
      <c r="C70" s="313"/>
      <c r="D70" s="315"/>
      <c r="E70" s="69" t="s">
        <v>210</v>
      </c>
    </row>
    <row r="71" spans="2:5" x14ac:dyDescent="0.2">
      <c r="B71" s="68"/>
      <c r="C71" s="62"/>
      <c r="D71" s="62"/>
      <c r="E71" s="62"/>
    </row>
    <row r="72" spans="2:5" x14ac:dyDescent="0.2">
      <c r="B72" s="65" t="s">
        <v>209</v>
      </c>
      <c r="C72" s="62">
        <f>C11</f>
        <v>253504681</v>
      </c>
      <c r="D72" s="65">
        <f>D11</f>
        <v>31621359</v>
      </c>
      <c r="E72" s="65">
        <f>E11</f>
        <v>31621359</v>
      </c>
    </row>
    <row r="73" spans="2:5" x14ac:dyDescent="0.2">
      <c r="B73" s="65"/>
      <c r="C73" s="62"/>
      <c r="D73" s="65"/>
      <c r="E73" s="65"/>
    </row>
    <row r="74" spans="2:5" ht="25.5" x14ac:dyDescent="0.2">
      <c r="B74" s="67" t="s">
        <v>208</v>
      </c>
      <c r="C74" s="62">
        <f>C75-C76</f>
        <v>0</v>
      </c>
      <c r="D74" s="65">
        <f>D75-D76</f>
        <v>0</v>
      </c>
      <c r="E74" s="65">
        <f>E75-E76</f>
        <v>0</v>
      </c>
    </row>
    <row r="75" spans="2:5" x14ac:dyDescent="0.2">
      <c r="B75" s="66" t="s">
        <v>207</v>
      </c>
      <c r="C75" s="62">
        <f>C43</f>
        <v>0</v>
      </c>
      <c r="D75" s="65">
        <f>D43</f>
        <v>0</v>
      </c>
      <c r="E75" s="65">
        <f>E43</f>
        <v>0</v>
      </c>
    </row>
    <row r="76" spans="2:5" x14ac:dyDescent="0.2">
      <c r="B76" s="66" t="s">
        <v>206</v>
      </c>
      <c r="C76" s="62">
        <f>C46</f>
        <v>0</v>
      </c>
      <c r="D76" s="65">
        <f>D46</f>
        <v>0</v>
      </c>
      <c r="E76" s="65">
        <f>E46</f>
        <v>0</v>
      </c>
    </row>
    <row r="77" spans="2:5" x14ac:dyDescent="0.2">
      <c r="B77" s="63"/>
      <c r="C77" s="62"/>
      <c r="D77" s="65"/>
      <c r="E77" s="65"/>
    </row>
    <row r="78" spans="2:5" x14ac:dyDescent="0.2">
      <c r="B78" s="63" t="s">
        <v>205</v>
      </c>
      <c r="C78" s="62">
        <f>C16</f>
        <v>253504681</v>
      </c>
      <c r="D78" s="62">
        <f>D16</f>
        <v>14615436</v>
      </c>
      <c r="E78" s="62">
        <f>E16</f>
        <v>14615436</v>
      </c>
    </row>
    <row r="79" spans="2:5" x14ac:dyDescent="0.2">
      <c r="B79" s="63"/>
      <c r="C79" s="62"/>
      <c r="D79" s="62"/>
      <c r="E79" s="62"/>
    </row>
    <row r="80" spans="2:5" x14ac:dyDescent="0.2">
      <c r="B80" s="63" t="s">
        <v>204</v>
      </c>
      <c r="C80" s="64"/>
      <c r="D80" s="62">
        <f>D20</f>
        <v>0</v>
      </c>
      <c r="E80" s="62">
        <f>E20</f>
        <v>0</v>
      </c>
    </row>
    <row r="81" spans="2:5" x14ac:dyDescent="0.2">
      <c r="B81" s="63"/>
      <c r="C81" s="62"/>
      <c r="D81" s="62"/>
      <c r="E81" s="62"/>
    </row>
    <row r="82" spans="2:5" x14ac:dyDescent="0.2">
      <c r="B82" s="61" t="s">
        <v>203</v>
      </c>
      <c r="C82" s="59">
        <f>C72+C74-C78+C80</f>
        <v>0</v>
      </c>
      <c r="D82" s="58">
        <f>D72+D74-D78+D80</f>
        <v>17005923</v>
      </c>
      <c r="E82" s="58">
        <f>E72+E74-E78+E80</f>
        <v>17005923</v>
      </c>
    </row>
    <row r="83" spans="2:5" x14ac:dyDescent="0.2">
      <c r="B83" s="61"/>
      <c r="C83" s="59"/>
      <c r="D83" s="58"/>
      <c r="E83" s="58"/>
    </row>
    <row r="84" spans="2:5" ht="25.5" x14ac:dyDescent="0.2">
      <c r="B84" s="60" t="s">
        <v>202</v>
      </c>
      <c r="C84" s="59">
        <f>C82-C74</f>
        <v>0</v>
      </c>
      <c r="D84" s="58">
        <f>D82-D74</f>
        <v>17005923</v>
      </c>
      <c r="E84" s="58">
        <f>E82-E74</f>
        <v>17005923</v>
      </c>
    </row>
    <row r="85" spans="2:5" ht="13.5" thickBot="1" x14ac:dyDescent="0.25">
      <c r="B85" s="56"/>
      <c r="C85" s="57"/>
      <c r="D85" s="56"/>
      <c r="E85" s="56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E218-D61C-42B9-B223-8BCE345D8C14}">
  <sheetPr>
    <pageSetUpPr fitToPage="1"/>
  </sheetPr>
  <dimension ref="B1:H78"/>
  <sheetViews>
    <sheetView workbookViewId="0">
      <pane ySplit="8" topLeftCell="A69" activePane="bottomLeft" state="frozen"/>
      <selection pane="bottomLeft" activeCell="D92" sqref="D9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7" customWidth="1"/>
    <col min="4" max="4" width="18" style="1" customWidth="1"/>
    <col min="5" max="5" width="14.7109375" style="87" customWidth="1"/>
    <col min="6" max="6" width="13.85546875" style="1" customWidth="1"/>
    <col min="7" max="7" width="14.85546875" style="1" customWidth="1"/>
    <col min="8" max="8" width="13.7109375" style="87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292" t="s">
        <v>120</v>
      </c>
      <c r="C2" s="293"/>
      <c r="D2" s="293"/>
      <c r="E2" s="293"/>
      <c r="F2" s="293"/>
      <c r="G2" s="293"/>
      <c r="H2" s="294"/>
    </row>
    <row r="3" spans="2:8" x14ac:dyDescent="0.2">
      <c r="B3" s="317" t="s">
        <v>312</v>
      </c>
      <c r="C3" s="318"/>
      <c r="D3" s="318"/>
      <c r="E3" s="318"/>
      <c r="F3" s="318"/>
      <c r="G3" s="318"/>
      <c r="H3" s="319"/>
    </row>
    <row r="4" spans="2:8" x14ac:dyDescent="0.2">
      <c r="B4" s="317" t="s">
        <v>173</v>
      </c>
      <c r="C4" s="318"/>
      <c r="D4" s="318"/>
      <c r="E4" s="318"/>
      <c r="F4" s="318"/>
      <c r="G4" s="318"/>
      <c r="H4" s="319"/>
    </row>
    <row r="5" spans="2:8" ht="13.5" thickBot="1" x14ac:dyDescent="0.25">
      <c r="B5" s="320" t="s">
        <v>1</v>
      </c>
      <c r="C5" s="321"/>
      <c r="D5" s="321"/>
      <c r="E5" s="321"/>
      <c r="F5" s="321"/>
      <c r="G5" s="321"/>
      <c r="H5" s="322"/>
    </row>
    <row r="6" spans="2:8" ht="13.5" thickBot="1" x14ac:dyDescent="0.25">
      <c r="B6" s="287"/>
      <c r="C6" s="329" t="s">
        <v>311</v>
      </c>
      <c r="D6" s="330"/>
      <c r="E6" s="330"/>
      <c r="F6" s="330"/>
      <c r="G6" s="331"/>
      <c r="H6" s="327" t="s">
        <v>310</v>
      </c>
    </row>
    <row r="7" spans="2:8" x14ac:dyDescent="0.2">
      <c r="B7" s="290" t="s">
        <v>214</v>
      </c>
      <c r="C7" s="327" t="s">
        <v>309</v>
      </c>
      <c r="D7" s="325" t="s">
        <v>308</v>
      </c>
      <c r="E7" s="327" t="s">
        <v>307</v>
      </c>
      <c r="F7" s="327" t="s">
        <v>212</v>
      </c>
      <c r="G7" s="327" t="s">
        <v>306</v>
      </c>
      <c r="H7" s="332"/>
    </row>
    <row r="8" spans="2:8" ht="13.5" thickBot="1" x14ac:dyDescent="0.25">
      <c r="B8" s="291" t="s">
        <v>164</v>
      </c>
      <c r="C8" s="328"/>
      <c r="D8" s="326"/>
      <c r="E8" s="328"/>
      <c r="F8" s="328"/>
      <c r="G8" s="328"/>
      <c r="H8" s="328"/>
    </row>
    <row r="9" spans="2:8" x14ac:dyDescent="0.2">
      <c r="B9" s="58" t="s">
        <v>305</v>
      </c>
      <c r="C9" s="92"/>
      <c r="D9" s="93"/>
      <c r="E9" s="92"/>
      <c r="F9" s="93"/>
      <c r="G9" s="93"/>
      <c r="H9" s="92"/>
    </row>
    <row r="10" spans="2:8" x14ac:dyDescent="0.2">
      <c r="B10" s="63" t="s">
        <v>304</v>
      </c>
      <c r="C10" s="92"/>
      <c r="D10" s="93"/>
      <c r="E10" s="92">
        <f>C10+D10</f>
        <v>0</v>
      </c>
      <c r="F10" s="93"/>
      <c r="G10" s="93"/>
      <c r="H10" s="92">
        <f>G10-C10</f>
        <v>0</v>
      </c>
    </row>
    <row r="11" spans="2:8" x14ac:dyDescent="0.2">
      <c r="B11" s="63" t="s">
        <v>303</v>
      </c>
      <c r="C11" s="92"/>
      <c r="D11" s="93"/>
      <c r="E11" s="92">
        <f t="shared" ref="E11:E40" si="0">C11+D11</f>
        <v>0</v>
      </c>
      <c r="F11" s="93"/>
      <c r="G11" s="93"/>
      <c r="H11" s="92">
        <f t="shared" ref="H11:H16" si="1">G11-C11</f>
        <v>0</v>
      </c>
    </row>
    <row r="12" spans="2:8" x14ac:dyDescent="0.2">
      <c r="B12" s="63" t="s">
        <v>302</v>
      </c>
      <c r="C12" s="92"/>
      <c r="D12" s="93"/>
      <c r="E12" s="92">
        <f t="shared" si="0"/>
        <v>0</v>
      </c>
      <c r="F12" s="93"/>
      <c r="G12" s="93"/>
      <c r="H12" s="92">
        <f t="shared" si="1"/>
        <v>0</v>
      </c>
    </row>
    <row r="13" spans="2:8" x14ac:dyDescent="0.2">
      <c r="B13" s="63" t="s">
        <v>301</v>
      </c>
      <c r="C13" s="92"/>
      <c r="D13" s="93"/>
      <c r="E13" s="92">
        <f t="shared" si="0"/>
        <v>0</v>
      </c>
      <c r="F13" s="93"/>
      <c r="G13" s="93"/>
      <c r="H13" s="92">
        <f t="shared" si="1"/>
        <v>0</v>
      </c>
    </row>
    <row r="14" spans="2:8" x14ac:dyDescent="0.2">
      <c r="B14" s="63" t="s">
        <v>300</v>
      </c>
      <c r="C14" s="92">
        <v>0</v>
      </c>
      <c r="D14" s="93">
        <v>56260.78</v>
      </c>
      <c r="E14" s="92">
        <f t="shared" si="0"/>
        <v>56260.78</v>
      </c>
      <c r="F14" s="93">
        <v>57021.2</v>
      </c>
      <c r="G14" s="93">
        <v>56974.34</v>
      </c>
      <c r="H14" s="92">
        <f t="shared" si="1"/>
        <v>56974.34</v>
      </c>
    </row>
    <row r="15" spans="2:8" x14ac:dyDescent="0.2">
      <c r="B15" s="63" t="s">
        <v>299</v>
      </c>
      <c r="C15" s="92">
        <v>0</v>
      </c>
      <c r="D15" s="93">
        <v>3</v>
      </c>
      <c r="E15" s="92">
        <f t="shared" si="0"/>
        <v>3</v>
      </c>
      <c r="F15" s="93">
        <v>3</v>
      </c>
      <c r="G15" s="93">
        <v>3</v>
      </c>
      <c r="H15" s="92">
        <f t="shared" si="1"/>
        <v>3</v>
      </c>
    </row>
    <row r="16" spans="2:8" x14ac:dyDescent="0.2">
      <c r="B16" s="63" t="s">
        <v>298</v>
      </c>
      <c r="C16" s="92"/>
      <c r="D16" s="93"/>
      <c r="E16" s="92">
        <f t="shared" si="0"/>
        <v>0</v>
      </c>
      <c r="F16" s="93"/>
      <c r="G16" s="93"/>
      <c r="H16" s="92">
        <f t="shared" si="1"/>
        <v>0</v>
      </c>
    </row>
    <row r="17" spans="2:8" ht="25.5" x14ac:dyDescent="0.2">
      <c r="B17" s="67" t="s">
        <v>297</v>
      </c>
      <c r="C17" s="92">
        <f t="shared" ref="C17:H17" si="2">SUM(C18:C28)</f>
        <v>0</v>
      </c>
      <c r="D17" s="106">
        <f t="shared" si="2"/>
        <v>0</v>
      </c>
      <c r="E17" s="106">
        <f t="shared" si="2"/>
        <v>0</v>
      </c>
      <c r="F17" s="106">
        <f t="shared" si="2"/>
        <v>0</v>
      </c>
      <c r="G17" s="106">
        <f t="shared" si="2"/>
        <v>0</v>
      </c>
      <c r="H17" s="106">
        <f t="shared" si="2"/>
        <v>0</v>
      </c>
    </row>
    <row r="18" spans="2:8" x14ac:dyDescent="0.2">
      <c r="B18" s="105" t="s">
        <v>296</v>
      </c>
      <c r="C18" s="92"/>
      <c r="D18" s="93"/>
      <c r="E18" s="92">
        <f t="shared" si="0"/>
        <v>0</v>
      </c>
      <c r="F18" s="93"/>
      <c r="G18" s="93"/>
      <c r="H18" s="92">
        <f>G18-C18</f>
        <v>0</v>
      </c>
    </row>
    <row r="19" spans="2:8" x14ac:dyDescent="0.2">
      <c r="B19" s="105" t="s">
        <v>295</v>
      </c>
      <c r="C19" s="92"/>
      <c r="D19" s="93"/>
      <c r="E19" s="92">
        <f t="shared" si="0"/>
        <v>0</v>
      </c>
      <c r="F19" s="93"/>
      <c r="G19" s="93"/>
      <c r="H19" s="92">
        <f t="shared" ref="H19:H40" si="3">G19-C19</f>
        <v>0</v>
      </c>
    </row>
    <row r="20" spans="2:8" x14ac:dyDescent="0.2">
      <c r="B20" s="105" t="s">
        <v>294</v>
      </c>
      <c r="C20" s="92"/>
      <c r="D20" s="93"/>
      <c r="E20" s="92">
        <f t="shared" si="0"/>
        <v>0</v>
      </c>
      <c r="F20" s="93"/>
      <c r="G20" s="93"/>
      <c r="H20" s="92">
        <f t="shared" si="3"/>
        <v>0</v>
      </c>
    </row>
    <row r="21" spans="2:8" x14ac:dyDescent="0.2">
      <c r="B21" s="105" t="s">
        <v>293</v>
      </c>
      <c r="C21" s="92"/>
      <c r="D21" s="93"/>
      <c r="E21" s="92">
        <f t="shared" si="0"/>
        <v>0</v>
      </c>
      <c r="F21" s="93"/>
      <c r="G21" s="93"/>
      <c r="H21" s="92">
        <f t="shared" si="3"/>
        <v>0</v>
      </c>
    </row>
    <row r="22" spans="2:8" x14ac:dyDescent="0.2">
      <c r="B22" s="105" t="s">
        <v>292</v>
      </c>
      <c r="C22" s="92"/>
      <c r="D22" s="93"/>
      <c r="E22" s="92">
        <f t="shared" si="0"/>
        <v>0</v>
      </c>
      <c r="F22" s="93"/>
      <c r="G22" s="93"/>
      <c r="H22" s="92">
        <f t="shared" si="3"/>
        <v>0</v>
      </c>
    </row>
    <row r="23" spans="2:8" ht="25.5" x14ac:dyDescent="0.2">
      <c r="B23" s="100" t="s">
        <v>291</v>
      </c>
      <c r="C23" s="92"/>
      <c r="D23" s="93"/>
      <c r="E23" s="92">
        <f t="shared" si="0"/>
        <v>0</v>
      </c>
      <c r="F23" s="93"/>
      <c r="G23" s="93"/>
      <c r="H23" s="92">
        <f t="shared" si="3"/>
        <v>0</v>
      </c>
    </row>
    <row r="24" spans="2:8" ht="25.5" x14ac:dyDescent="0.2">
      <c r="B24" s="100" t="s">
        <v>290</v>
      </c>
      <c r="C24" s="92"/>
      <c r="D24" s="93"/>
      <c r="E24" s="92">
        <f t="shared" si="0"/>
        <v>0</v>
      </c>
      <c r="F24" s="93"/>
      <c r="G24" s="93"/>
      <c r="H24" s="92">
        <f t="shared" si="3"/>
        <v>0</v>
      </c>
    </row>
    <row r="25" spans="2:8" x14ac:dyDescent="0.2">
      <c r="B25" s="105" t="s">
        <v>289</v>
      </c>
      <c r="C25" s="92"/>
      <c r="D25" s="93"/>
      <c r="E25" s="92">
        <f t="shared" si="0"/>
        <v>0</v>
      </c>
      <c r="F25" s="93"/>
      <c r="G25" s="93"/>
      <c r="H25" s="92">
        <f t="shared" si="3"/>
        <v>0</v>
      </c>
    </row>
    <row r="26" spans="2:8" x14ac:dyDescent="0.2">
      <c r="B26" s="105" t="s">
        <v>288</v>
      </c>
      <c r="C26" s="92"/>
      <c r="D26" s="93"/>
      <c r="E26" s="92">
        <f t="shared" si="0"/>
        <v>0</v>
      </c>
      <c r="F26" s="93"/>
      <c r="G26" s="93"/>
      <c r="H26" s="92">
        <f t="shared" si="3"/>
        <v>0</v>
      </c>
    </row>
    <row r="27" spans="2:8" x14ac:dyDescent="0.2">
      <c r="B27" s="105" t="s">
        <v>287</v>
      </c>
      <c r="C27" s="92"/>
      <c r="D27" s="93"/>
      <c r="E27" s="92">
        <f t="shared" si="0"/>
        <v>0</v>
      </c>
      <c r="F27" s="93"/>
      <c r="G27" s="93"/>
      <c r="H27" s="92">
        <f t="shared" si="3"/>
        <v>0</v>
      </c>
    </row>
    <row r="28" spans="2:8" ht="25.5" x14ac:dyDescent="0.2">
      <c r="B28" s="100" t="s">
        <v>286</v>
      </c>
      <c r="C28" s="92"/>
      <c r="D28" s="93"/>
      <c r="E28" s="92">
        <f t="shared" si="0"/>
        <v>0</v>
      </c>
      <c r="F28" s="93"/>
      <c r="G28" s="93"/>
      <c r="H28" s="92">
        <f t="shared" si="3"/>
        <v>0</v>
      </c>
    </row>
    <row r="29" spans="2:8" ht="25.5" x14ac:dyDescent="0.2">
      <c r="B29" s="67" t="s">
        <v>285</v>
      </c>
      <c r="C29" s="92">
        <f t="shared" ref="C29:H29" si="4">SUM(C30:C34)</f>
        <v>0</v>
      </c>
      <c r="D29" s="92">
        <f t="shared" si="4"/>
        <v>0</v>
      </c>
      <c r="E29" s="92">
        <f t="shared" si="4"/>
        <v>0</v>
      </c>
      <c r="F29" s="92">
        <f t="shared" si="4"/>
        <v>0</v>
      </c>
      <c r="G29" s="92">
        <f t="shared" si="4"/>
        <v>0</v>
      </c>
      <c r="H29" s="92">
        <f t="shared" si="4"/>
        <v>0</v>
      </c>
    </row>
    <row r="30" spans="2:8" x14ac:dyDescent="0.2">
      <c r="B30" s="105" t="s">
        <v>284</v>
      </c>
      <c r="C30" s="92"/>
      <c r="D30" s="93"/>
      <c r="E30" s="92">
        <f t="shared" si="0"/>
        <v>0</v>
      </c>
      <c r="F30" s="93"/>
      <c r="G30" s="93"/>
      <c r="H30" s="92">
        <f t="shared" si="3"/>
        <v>0</v>
      </c>
    </row>
    <row r="31" spans="2:8" x14ac:dyDescent="0.2">
      <c r="B31" s="105" t="s">
        <v>283</v>
      </c>
      <c r="C31" s="92"/>
      <c r="D31" s="93"/>
      <c r="E31" s="92">
        <f t="shared" si="0"/>
        <v>0</v>
      </c>
      <c r="F31" s="93"/>
      <c r="G31" s="93"/>
      <c r="H31" s="92">
        <f t="shared" si="3"/>
        <v>0</v>
      </c>
    </row>
    <row r="32" spans="2:8" x14ac:dyDescent="0.2">
      <c r="B32" s="105" t="s">
        <v>282</v>
      </c>
      <c r="C32" s="92"/>
      <c r="D32" s="93"/>
      <c r="E32" s="92">
        <f t="shared" si="0"/>
        <v>0</v>
      </c>
      <c r="F32" s="93"/>
      <c r="G32" s="93"/>
      <c r="H32" s="92">
        <f t="shared" si="3"/>
        <v>0</v>
      </c>
    </row>
    <row r="33" spans="2:8" ht="25.5" x14ac:dyDescent="0.2">
      <c r="B33" s="100" t="s">
        <v>281</v>
      </c>
      <c r="C33" s="92"/>
      <c r="D33" s="93"/>
      <c r="E33" s="92">
        <f t="shared" si="0"/>
        <v>0</v>
      </c>
      <c r="F33" s="93"/>
      <c r="G33" s="93"/>
      <c r="H33" s="92">
        <f t="shared" si="3"/>
        <v>0</v>
      </c>
    </row>
    <row r="34" spans="2:8" x14ac:dyDescent="0.2">
      <c r="B34" s="105" t="s">
        <v>280</v>
      </c>
      <c r="C34" s="92"/>
      <c r="D34" s="93"/>
      <c r="E34" s="92">
        <f t="shared" si="0"/>
        <v>0</v>
      </c>
      <c r="F34" s="93"/>
      <c r="G34" s="93"/>
      <c r="H34" s="92">
        <f t="shared" si="3"/>
        <v>0</v>
      </c>
    </row>
    <row r="35" spans="2:8" x14ac:dyDescent="0.2">
      <c r="B35" s="63" t="s">
        <v>279</v>
      </c>
      <c r="C35" s="92">
        <v>10589875</v>
      </c>
      <c r="D35" s="93">
        <v>113419.05</v>
      </c>
      <c r="E35" s="92">
        <f t="shared" si="0"/>
        <v>10703294.050000001</v>
      </c>
      <c r="F35" s="93">
        <v>2312060.0499999998</v>
      </c>
      <c r="G35" s="93">
        <v>2312060.0499999998</v>
      </c>
      <c r="H35" s="92">
        <f>G35-C35</f>
        <v>-8277814.9500000002</v>
      </c>
    </row>
    <row r="36" spans="2:8" x14ac:dyDescent="0.2">
      <c r="B36" s="63" t="s">
        <v>278</v>
      </c>
      <c r="C36" s="92">
        <f t="shared" ref="C36:H36" si="5">C37</f>
        <v>0</v>
      </c>
      <c r="D36" s="92">
        <f t="shared" si="5"/>
        <v>400000</v>
      </c>
      <c r="E36" s="92">
        <f t="shared" si="5"/>
        <v>400000</v>
      </c>
      <c r="F36" s="92">
        <f t="shared" si="5"/>
        <v>400000</v>
      </c>
      <c r="G36" s="92">
        <f t="shared" si="5"/>
        <v>400000</v>
      </c>
      <c r="H36" s="92">
        <f t="shared" si="5"/>
        <v>400000</v>
      </c>
    </row>
    <row r="37" spans="2:8" x14ac:dyDescent="0.2">
      <c r="B37" s="105" t="s">
        <v>277</v>
      </c>
      <c r="C37" s="92">
        <v>0</v>
      </c>
      <c r="D37" s="93">
        <v>400000</v>
      </c>
      <c r="E37" s="92">
        <f t="shared" si="0"/>
        <v>400000</v>
      </c>
      <c r="F37" s="93">
        <v>400000</v>
      </c>
      <c r="G37" s="93">
        <v>400000</v>
      </c>
      <c r="H37" s="92">
        <f t="shared" si="3"/>
        <v>400000</v>
      </c>
    </row>
    <row r="38" spans="2:8" x14ac:dyDescent="0.2">
      <c r="B38" s="63" t="s">
        <v>276</v>
      </c>
      <c r="C38" s="92">
        <f t="shared" ref="C38:H38" si="6">C39+C40</f>
        <v>0</v>
      </c>
      <c r="D38" s="92">
        <f t="shared" si="6"/>
        <v>0</v>
      </c>
      <c r="E38" s="92">
        <f t="shared" si="6"/>
        <v>0</v>
      </c>
      <c r="F38" s="92">
        <f t="shared" si="6"/>
        <v>0</v>
      </c>
      <c r="G38" s="92">
        <f t="shared" si="6"/>
        <v>0</v>
      </c>
      <c r="H38" s="92">
        <f t="shared" si="6"/>
        <v>0</v>
      </c>
    </row>
    <row r="39" spans="2:8" x14ac:dyDescent="0.2">
      <c r="B39" s="105" t="s">
        <v>275</v>
      </c>
      <c r="C39" s="92"/>
      <c r="D39" s="93"/>
      <c r="E39" s="92">
        <f t="shared" si="0"/>
        <v>0</v>
      </c>
      <c r="F39" s="93"/>
      <c r="G39" s="93"/>
      <c r="H39" s="92">
        <f t="shared" si="3"/>
        <v>0</v>
      </c>
    </row>
    <row r="40" spans="2:8" x14ac:dyDescent="0.2">
      <c r="B40" s="105" t="s">
        <v>274</v>
      </c>
      <c r="C40" s="92"/>
      <c r="D40" s="93"/>
      <c r="E40" s="92">
        <f t="shared" si="0"/>
        <v>0</v>
      </c>
      <c r="F40" s="93"/>
      <c r="G40" s="93"/>
      <c r="H40" s="92">
        <f t="shared" si="3"/>
        <v>0</v>
      </c>
    </row>
    <row r="41" spans="2:8" x14ac:dyDescent="0.2">
      <c r="B41" s="96"/>
      <c r="C41" s="92"/>
      <c r="D41" s="93"/>
      <c r="E41" s="92"/>
      <c r="F41" s="93"/>
      <c r="G41" s="93"/>
      <c r="H41" s="92"/>
    </row>
    <row r="42" spans="2:8" ht="25.5" x14ac:dyDescent="0.2">
      <c r="B42" s="76" t="s">
        <v>273</v>
      </c>
      <c r="C42" s="91">
        <f t="shared" ref="C42:H42" si="7">C10+C11+C12+C13+C14+C15+C16+C17+C29+C35+C36+C38</f>
        <v>10589875</v>
      </c>
      <c r="D42" s="104">
        <f t="shared" si="7"/>
        <v>569682.83000000007</v>
      </c>
      <c r="E42" s="104">
        <f t="shared" si="7"/>
        <v>11159557.83</v>
      </c>
      <c r="F42" s="104">
        <f t="shared" si="7"/>
        <v>2769084.25</v>
      </c>
      <c r="G42" s="104">
        <f t="shared" si="7"/>
        <v>2769037.3899999997</v>
      </c>
      <c r="H42" s="104">
        <f t="shared" si="7"/>
        <v>-7820837.6100000003</v>
      </c>
    </row>
    <row r="43" spans="2:8" x14ac:dyDescent="0.2">
      <c r="B43" s="65"/>
      <c r="C43" s="92"/>
      <c r="D43" s="65"/>
      <c r="E43" s="103"/>
      <c r="F43" s="65"/>
      <c r="G43" s="65"/>
      <c r="H43" s="103"/>
    </row>
    <row r="44" spans="2:8" ht="25.5" x14ac:dyDescent="0.2">
      <c r="B44" s="76" t="s">
        <v>272</v>
      </c>
      <c r="C44" s="102"/>
      <c r="D44" s="101"/>
      <c r="E44" s="102"/>
      <c r="F44" s="101"/>
      <c r="G44" s="101"/>
      <c r="H44" s="92"/>
    </row>
    <row r="45" spans="2:8" x14ac:dyDescent="0.2">
      <c r="B45" s="96"/>
      <c r="C45" s="92"/>
      <c r="D45" s="95"/>
      <c r="E45" s="92"/>
      <c r="F45" s="95"/>
      <c r="G45" s="95"/>
      <c r="H45" s="92"/>
    </row>
    <row r="46" spans="2:8" x14ac:dyDescent="0.2">
      <c r="B46" s="58" t="s">
        <v>271</v>
      </c>
      <c r="C46" s="92"/>
      <c r="D46" s="93"/>
      <c r="E46" s="92"/>
      <c r="F46" s="93"/>
      <c r="G46" s="93"/>
      <c r="H46" s="92"/>
    </row>
    <row r="47" spans="2:8" x14ac:dyDescent="0.2">
      <c r="B47" s="63" t="s">
        <v>270</v>
      </c>
      <c r="C47" s="92">
        <f t="shared" ref="C47:H47" si="8">SUM(C48:C55)</f>
        <v>0</v>
      </c>
      <c r="D47" s="92">
        <f t="shared" si="8"/>
        <v>0</v>
      </c>
      <c r="E47" s="92">
        <f t="shared" si="8"/>
        <v>0</v>
      </c>
      <c r="F47" s="92">
        <f t="shared" si="8"/>
        <v>0</v>
      </c>
      <c r="G47" s="92">
        <f t="shared" si="8"/>
        <v>0</v>
      </c>
      <c r="H47" s="92">
        <f t="shared" si="8"/>
        <v>0</v>
      </c>
    </row>
    <row r="48" spans="2:8" ht="25.5" x14ac:dyDescent="0.2">
      <c r="B48" s="100" t="s">
        <v>269</v>
      </c>
      <c r="C48" s="92"/>
      <c r="D48" s="93"/>
      <c r="E48" s="92">
        <f t="shared" ref="E48:E65" si="9">C48+D48</f>
        <v>0</v>
      </c>
      <c r="F48" s="93"/>
      <c r="G48" s="93"/>
      <c r="H48" s="92">
        <f t="shared" ref="H48:H65" si="10">G48-C48</f>
        <v>0</v>
      </c>
    </row>
    <row r="49" spans="2:8" ht="25.5" x14ac:dyDescent="0.2">
      <c r="B49" s="100" t="s">
        <v>268</v>
      </c>
      <c r="C49" s="92"/>
      <c r="D49" s="93"/>
      <c r="E49" s="92">
        <f t="shared" si="9"/>
        <v>0</v>
      </c>
      <c r="F49" s="93"/>
      <c r="G49" s="93"/>
      <c r="H49" s="92">
        <f t="shared" si="10"/>
        <v>0</v>
      </c>
    </row>
    <row r="50" spans="2:8" ht="25.5" x14ac:dyDescent="0.2">
      <c r="B50" s="100" t="s">
        <v>267</v>
      </c>
      <c r="C50" s="92"/>
      <c r="D50" s="93"/>
      <c r="E50" s="92">
        <f t="shared" si="9"/>
        <v>0</v>
      </c>
      <c r="F50" s="93"/>
      <c r="G50" s="93"/>
      <c r="H50" s="92">
        <f t="shared" si="10"/>
        <v>0</v>
      </c>
    </row>
    <row r="51" spans="2:8" ht="38.25" x14ac:dyDescent="0.2">
      <c r="B51" s="100" t="s">
        <v>266</v>
      </c>
      <c r="C51" s="92"/>
      <c r="D51" s="93"/>
      <c r="E51" s="92">
        <f t="shared" si="9"/>
        <v>0</v>
      </c>
      <c r="F51" s="93"/>
      <c r="G51" s="93"/>
      <c r="H51" s="92">
        <f t="shared" si="10"/>
        <v>0</v>
      </c>
    </row>
    <row r="52" spans="2:8" x14ac:dyDescent="0.2">
      <c r="B52" s="100" t="s">
        <v>265</v>
      </c>
      <c r="C52" s="92"/>
      <c r="D52" s="93"/>
      <c r="E52" s="92">
        <f t="shared" si="9"/>
        <v>0</v>
      </c>
      <c r="F52" s="93"/>
      <c r="G52" s="93"/>
      <c r="H52" s="92">
        <f t="shared" si="10"/>
        <v>0</v>
      </c>
    </row>
    <row r="53" spans="2:8" ht="25.5" x14ac:dyDescent="0.2">
      <c r="B53" s="100" t="s">
        <v>264</v>
      </c>
      <c r="C53" s="92"/>
      <c r="D53" s="93"/>
      <c r="E53" s="92">
        <f t="shared" si="9"/>
        <v>0</v>
      </c>
      <c r="F53" s="93"/>
      <c r="G53" s="93"/>
      <c r="H53" s="92">
        <f t="shared" si="10"/>
        <v>0</v>
      </c>
    </row>
    <row r="54" spans="2:8" ht="25.5" x14ac:dyDescent="0.2">
      <c r="B54" s="100" t="s">
        <v>263</v>
      </c>
      <c r="C54" s="92"/>
      <c r="D54" s="93"/>
      <c r="E54" s="92">
        <f t="shared" si="9"/>
        <v>0</v>
      </c>
      <c r="F54" s="93"/>
      <c r="G54" s="93"/>
      <c r="H54" s="92">
        <f t="shared" si="10"/>
        <v>0</v>
      </c>
    </row>
    <row r="55" spans="2:8" ht="25.5" x14ac:dyDescent="0.2">
      <c r="B55" s="100" t="s">
        <v>262</v>
      </c>
      <c r="C55" s="92"/>
      <c r="D55" s="93"/>
      <c r="E55" s="92">
        <f t="shared" si="9"/>
        <v>0</v>
      </c>
      <c r="F55" s="93"/>
      <c r="G55" s="93"/>
      <c r="H55" s="92">
        <f t="shared" si="10"/>
        <v>0</v>
      </c>
    </row>
    <row r="56" spans="2:8" x14ac:dyDescent="0.2">
      <c r="B56" s="67" t="s">
        <v>261</v>
      </c>
      <c r="C56" s="92">
        <f t="shared" ref="C56:H56" si="11">SUM(C57:C60)</f>
        <v>0</v>
      </c>
      <c r="D56" s="92">
        <f t="shared" si="11"/>
        <v>0</v>
      </c>
      <c r="E56" s="92">
        <f t="shared" si="11"/>
        <v>0</v>
      </c>
      <c r="F56" s="92">
        <f t="shared" si="11"/>
        <v>0</v>
      </c>
      <c r="G56" s="92">
        <f t="shared" si="11"/>
        <v>0</v>
      </c>
      <c r="H56" s="92">
        <f t="shared" si="11"/>
        <v>0</v>
      </c>
    </row>
    <row r="57" spans="2:8" x14ac:dyDescent="0.2">
      <c r="B57" s="100" t="s">
        <v>260</v>
      </c>
      <c r="C57" s="92"/>
      <c r="D57" s="93"/>
      <c r="E57" s="92">
        <f t="shared" si="9"/>
        <v>0</v>
      </c>
      <c r="F57" s="93"/>
      <c r="G57" s="93"/>
      <c r="H57" s="92">
        <f t="shared" si="10"/>
        <v>0</v>
      </c>
    </row>
    <row r="58" spans="2:8" x14ac:dyDescent="0.2">
      <c r="B58" s="100" t="s">
        <v>259</v>
      </c>
      <c r="C58" s="92"/>
      <c r="D58" s="93"/>
      <c r="E58" s="92">
        <f t="shared" si="9"/>
        <v>0</v>
      </c>
      <c r="F58" s="93"/>
      <c r="G58" s="93"/>
      <c r="H58" s="92">
        <f t="shared" si="10"/>
        <v>0</v>
      </c>
    </row>
    <row r="59" spans="2:8" x14ac:dyDescent="0.2">
      <c r="B59" s="100" t="s">
        <v>258</v>
      </c>
      <c r="C59" s="92"/>
      <c r="D59" s="93"/>
      <c r="E59" s="92">
        <f t="shared" si="9"/>
        <v>0</v>
      </c>
      <c r="F59" s="93"/>
      <c r="G59" s="93"/>
      <c r="H59" s="92">
        <f t="shared" si="10"/>
        <v>0</v>
      </c>
    </row>
    <row r="60" spans="2:8" x14ac:dyDescent="0.2">
      <c r="B60" s="100" t="s">
        <v>257</v>
      </c>
      <c r="C60" s="92"/>
      <c r="D60" s="93"/>
      <c r="E60" s="92">
        <f t="shared" si="9"/>
        <v>0</v>
      </c>
      <c r="F60" s="93"/>
      <c r="G60" s="93"/>
      <c r="H60" s="92">
        <f t="shared" si="10"/>
        <v>0</v>
      </c>
    </row>
    <row r="61" spans="2:8" x14ac:dyDescent="0.2">
      <c r="B61" s="67" t="s">
        <v>256</v>
      </c>
      <c r="C61" s="92">
        <f t="shared" ref="C61:H61" si="12">C62+C63</f>
        <v>0</v>
      </c>
      <c r="D61" s="92">
        <f t="shared" si="12"/>
        <v>0</v>
      </c>
      <c r="E61" s="92">
        <f t="shared" si="12"/>
        <v>0</v>
      </c>
      <c r="F61" s="92">
        <f t="shared" si="12"/>
        <v>0</v>
      </c>
      <c r="G61" s="92">
        <f t="shared" si="12"/>
        <v>0</v>
      </c>
      <c r="H61" s="92">
        <f t="shared" si="12"/>
        <v>0</v>
      </c>
    </row>
    <row r="62" spans="2:8" ht="25.5" x14ac:dyDescent="0.2">
      <c r="B62" s="100" t="s">
        <v>255</v>
      </c>
      <c r="C62" s="92"/>
      <c r="D62" s="93"/>
      <c r="E62" s="92">
        <f t="shared" si="9"/>
        <v>0</v>
      </c>
      <c r="F62" s="93"/>
      <c r="G62" s="93"/>
      <c r="H62" s="92">
        <f t="shared" si="10"/>
        <v>0</v>
      </c>
    </row>
    <row r="63" spans="2:8" x14ac:dyDescent="0.2">
      <c r="B63" s="100" t="s">
        <v>254</v>
      </c>
      <c r="C63" s="92"/>
      <c r="D63" s="93"/>
      <c r="E63" s="92">
        <f t="shared" si="9"/>
        <v>0</v>
      </c>
      <c r="F63" s="93"/>
      <c r="G63" s="93"/>
      <c r="H63" s="92">
        <f t="shared" si="10"/>
        <v>0</v>
      </c>
    </row>
    <row r="64" spans="2:8" ht="38.25" x14ac:dyDescent="0.2">
      <c r="B64" s="67" t="s">
        <v>253</v>
      </c>
      <c r="C64" s="92">
        <v>253504681</v>
      </c>
      <c r="D64" s="93">
        <v>-29937858.5</v>
      </c>
      <c r="E64" s="92">
        <f t="shared" si="9"/>
        <v>223566822.5</v>
      </c>
      <c r="F64" s="93">
        <v>31621359</v>
      </c>
      <c r="G64" s="93">
        <v>31621359</v>
      </c>
      <c r="H64" s="92">
        <f t="shared" si="10"/>
        <v>-221883322</v>
      </c>
    </row>
    <row r="65" spans="2:8" x14ac:dyDescent="0.2">
      <c r="B65" s="99" t="s">
        <v>252</v>
      </c>
      <c r="C65" s="97"/>
      <c r="D65" s="98"/>
      <c r="E65" s="97">
        <f t="shared" si="9"/>
        <v>0</v>
      </c>
      <c r="F65" s="98"/>
      <c r="G65" s="98"/>
      <c r="H65" s="97">
        <f t="shared" si="10"/>
        <v>0</v>
      </c>
    </row>
    <row r="66" spans="2:8" x14ac:dyDescent="0.2">
      <c r="B66" s="96"/>
      <c r="C66" s="92"/>
      <c r="D66" s="95"/>
      <c r="E66" s="92"/>
      <c r="F66" s="95"/>
      <c r="G66" s="95"/>
      <c r="H66" s="92"/>
    </row>
    <row r="67" spans="2:8" ht="25.5" x14ac:dyDescent="0.2">
      <c r="B67" s="76" t="s">
        <v>251</v>
      </c>
      <c r="C67" s="91">
        <f t="shared" ref="C67:H67" si="13">C47+C56+C61+C64+C65</f>
        <v>253504681</v>
      </c>
      <c r="D67" s="91">
        <f t="shared" si="13"/>
        <v>-29937858.5</v>
      </c>
      <c r="E67" s="91">
        <f t="shared" si="13"/>
        <v>223566822.5</v>
      </c>
      <c r="F67" s="91">
        <f t="shared" si="13"/>
        <v>31621359</v>
      </c>
      <c r="G67" s="91">
        <f t="shared" si="13"/>
        <v>31621359</v>
      </c>
      <c r="H67" s="91">
        <f t="shared" si="13"/>
        <v>-221883322</v>
      </c>
    </row>
    <row r="68" spans="2:8" x14ac:dyDescent="0.2">
      <c r="B68" s="94"/>
      <c r="C68" s="92"/>
      <c r="D68" s="95"/>
      <c r="E68" s="92"/>
      <c r="F68" s="95"/>
      <c r="G68" s="95"/>
      <c r="H68" s="92"/>
    </row>
    <row r="69" spans="2:8" ht="25.5" x14ac:dyDescent="0.2">
      <c r="B69" s="76" t="s">
        <v>250</v>
      </c>
      <c r="C69" s="91">
        <f t="shared" ref="C69:H69" si="14">C70</f>
        <v>0</v>
      </c>
      <c r="D69" s="91">
        <f t="shared" si="14"/>
        <v>0</v>
      </c>
      <c r="E69" s="91">
        <f t="shared" si="14"/>
        <v>0</v>
      </c>
      <c r="F69" s="91">
        <f t="shared" si="14"/>
        <v>0</v>
      </c>
      <c r="G69" s="91">
        <f t="shared" si="14"/>
        <v>0</v>
      </c>
      <c r="H69" s="91">
        <f t="shared" si="14"/>
        <v>0</v>
      </c>
    </row>
    <row r="70" spans="2:8" x14ac:dyDescent="0.2">
      <c r="B70" s="94" t="s">
        <v>249</v>
      </c>
      <c r="C70" s="92"/>
      <c r="D70" s="93"/>
      <c r="E70" s="92">
        <f>C70+D70</f>
        <v>0</v>
      </c>
      <c r="F70" s="93"/>
      <c r="G70" s="93"/>
      <c r="H70" s="92">
        <f>G70-C70</f>
        <v>0</v>
      </c>
    </row>
    <row r="71" spans="2:8" x14ac:dyDescent="0.2">
      <c r="B71" s="94"/>
      <c r="C71" s="92"/>
      <c r="D71" s="93"/>
      <c r="E71" s="92"/>
      <c r="F71" s="93"/>
      <c r="G71" s="93"/>
      <c r="H71" s="92"/>
    </row>
    <row r="72" spans="2:8" x14ac:dyDescent="0.2">
      <c r="B72" s="76" t="s">
        <v>248</v>
      </c>
      <c r="C72" s="91">
        <f t="shared" ref="C72:H72" si="15">C42+C67+C69</f>
        <v>264094556</v>
      </c>
      <c r="D72" s="91">
        <f t="shared" si="15"/>
        <v>-29368175.670000002</v>
      </c>
      <c r="E72" s="91">
        <f t="shared" si="15"/>
        <v>234726380.33000001</v>
      </c>
      <c r="F72" s="91">
        <f t="shared" si="15"/>
        <v>34390443.25</v>
      </c>
      <c r="G72" s="91">
        <f t="shared" si="15"/>
        <v>34390396.390000001</v>
      </c>
      <c r="H72" s="91">
        <f t="shared" si="15"/>
        <v>-229704159.61000001</v>
      </c>
    </row>
    <row r="73" spans="2:8" x14ac:dyDescent="0.2">
      <c r="B73" s="94"/>
      <c r="C73" s="92"/>
      <c r="D73" s="93"/>
      <c r="E73" s="92"/>
      <c r="F73" s="93"/>
      <c r="G73" s="93"/>
      <c r="H73" s="92"/>
    </row>
    <row r="74" spans="2:8" x14ac:dyDescent="0.2">
      <c r="B74" s="76" t="s">
        <v>247</v>
      </c>
      <c r="C74" s="92"/>
      <c r="D74" s="93"/>
      <c r="E74" s="92"/>
      <c r="F74" s="93"/>
      <c r="G74" s="93"/>
      <c r="H74" s="92"/>
    </row>
    <row r="75" spans="2:8" ht="25.5" x14ac:dyDescent="0.2">
      <c r="B75" s="94" t="s">
        <v>246</v>
      </c>
      <c r="C75" s="92"/>
      <c r="D75" s="93"/>
      <c r="E75" s="92">
        <f>C75+D75</f>
        <v>0</v>
      </c>
      <c r="F75" s="93"/>
      <c r="G75" s="93"/>
      <c r="H75" s="92">
        <f>G75-C75</f>
        <v>0</v>
      </c>
    </row>
    <row r="76" spans="2:8" ht="25.5" x14ac:dyDescent="0.2">
      <c r="B76" s="94" t="s">
        <v>245</v>
      </c>
      <c r="C76" s="92"/>
      <c r="D76" s="93"/>
      <c r="E76" s="92">
        <f>C76+D76</f>
        <v>0</v>
      </c>
      <c r="F76" s="93"/>
      <c r="G76" s="93"/>
      <c r="H76" s="92">
        <f>G76-C76</f>
        <v>0</v>
      </c>
    </row>
    <row r="77" spans="2:8" ht="25.5" x14ac:dyDescent="0.2">
      <c r="B77" s="76" t="s">
        <v>244</v>
      </c>
      <c r="C77" s="91">
        <f t="shared" ref="C77:H77" si="16">SUM(C75:C76)</f>
        <v>0</v>
      </c>
      <c r="D77" s="91">
        <f t="shared" si="16"/>
        <v>0</v>
      </c>
      <c r="E77" s="91">
        <f t="shared" si="16"/>
        <v>0</v>
      </c>
      <c r="F77" s="91">
        <f t="shared" si="16"/>
        <v>0</v>
      </c>
      <c r="G77" s="91">
        <f t="shared" si="16"/>
        <v>0</v>
      </c>
      <c r="H77" s="91">
        <f t="shared" si="16"/>
        <v>0</v>
      </c>
    </row>
    <row r="78" spans="2:8" ht="13.5" thickBot="1" x14ac:dyDescent="0.25">
      <c r="B78" s="90"/>
      <c r="C78" s="88"/>
      <c r="D78" s="89"/>
      <c r="E78" s="88"/>
      <c r="F78" s="89"/>
      <c r="G78" s="89"/>
      <c r="H78" s="8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I161"/>
  <sheetViews>
    <sheetView workbookViewId="0">
      <pane ySplit="9" topLeftCell="A139" activePane="bottomLeft" state="frozen"/>
      <selection pane="bottomLeft" activeCell="E109" sqref="E109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292" t="s">
        <v>120</v>
      </c>
      <c r="C2" s="293"/>
      <c r="D2" s="293"/>
      <c r="E2" s="293"/>
      <c r="F2" s="293"/>
      <c r="G2" s="293"/>
      <c r="H2" s="293"/>
      <c r="I2" s="335"/>
    </row>
    <row r="3" spans="2:9" x14ac:dyDescent="0.2">
      <c r="B3" s="317" t="s">
        <v>394</v>
      </c>
      <c r="C3" s="318"/>
      <c r="D3" s="318"/>
      <c r="E3" s="318"/>
      <c r="F3" s="318"/>
      <c r="G3" s="318"/>
      <c r="H3" s="318"/>
      <c r="I3" s="336"/>
    </row>
    <row r="4" spans="2:9" x14ac:dyDescent="0.2">
      <c r="B4" s="317" t="s">
        <v>393</v>
      </c>
      <c r="C4" s="318"/>
      <c r="D4" s="318"/>
      <c r="E4" s="318"/>
      <c r="F4" s="318"/>
      <c r="G4" s="318"/>
      <c r="H4" s="318"/>
      <c r="I4" s="336"/>
    </row>
    <row r="5" spans="2:9" x14ac:dyDescent="0.2">
      <c r="B5" s="317" t="s">
        <v>173</v>
      </c>
      <c r="C5" s="318"/>
      <c r="D5" s="318"/>
      <c r="E5" s="318"/>
      <c r="F5" s="318"/>
      <c r="G5" s="318"/>
      <c r="H5" s="318"/>
      <c r="I5" s="336"/>
    </row>
    <row r="6" spans="2:9" ht="13.5" thickBot="1" x14ac:dyDescent="0.25">
      <c r="B6" s="320" t="s">
        <v>1</v>
      </c>
      <c r="C6" s="321"/>
      <c r="D6" s="321"/>
      <c r="E6" s="321"/>
      <c r="F6" s="321"/>
      <c r="G6" s="321"/>
      <c r="H6" s="321"/>
      <c r="I6" s="337"/>
    </row>
    <row r="7" spans="2:9" ht="15.75" customHeight="1" x14ac:dyDescent="0.2">
      <c r="B7" s="292" t="s">
        <v>2</v>
      </c>
      <c r="C7" s="294"/>
      <c r="D7" s="292" t="s">
        <v>392</v>
      </c>
      <c r="E7" s="293"/>
      <c r="F7" s="293"/>
      <c r="G7" s="293"/>
      <c r="H7" s="294"/>
      <c r="I7" s="327" t="s">
        <v>391</v>
      </c>
    </row>
    <row r="8" spans="2:9" ht="15" customHeight="1" thickBot="1" x14ac:dyDescent="0.25">
      <c r="B8" s="317"/>
      <c r="C8" s="319"/>
      <c r="D8" s="320"/>
      <c r="E8" s="321"/>
      <c r="F8" s="321"/>
      <c r="G8" s="321"/>
      <c r="H8" s="322"/>
      <c r="I8" s="332"/>
    </row>
    <row r="9" spans="2:9" ht="26.25" thickBot="1" x14ac:dyDescent="0.25">
      <c r="B9" s="320"/>
      <c r="C9" s="322"/>
      <c r="D9" s="126" t="s">
        <v>242</v>
      </c>
      <c r="E9" s="23" t="s">
        <v>390</v>
      </c>
      <c r="F9" s="126" t="s">
        <v>389</v>
      </c>
      <c r="G9" s="126" t="s">
        <v>212</v>
      </c>
      <c r="H9" s="126" t="s">
        <v>241</v>
      </c>
      <c r="I9" s="328"/>
    </row>
    <row r="10" spans="2:9" x14ac:dyDescent="0.2">
      <c r="B10" s="125" t="s">
        <v>388</v>
      </c>
      <c r="C10" s="124"/>
      <c r="D10" s="111">
        <f>D11+D19+D29+D39+D49+D59+D72+D76+D63</f>
        <v>10589875</v>
      </c>
      <c r="E10" s="111">
        <f t="shared" ref="E10:I10" si="0">E11+E19+E29+E39+E49+E59+E72+E76+E63</f>
        <v>569682.82999999996</v>
      </c>
      <c r="F10" s="111">
        <f t="shared" si="0"/>
        <v>11159557.83</v>
      </c>
      <c r="G10" s="111">
        <f t="shared" si="0"/>
        <v>1939089.36</v>
      </c>
      <c r="H10" s="111">
        <f t="shared" si="0"/>
        <v>1928771.7600000002</v>
      </c>
      <c r="I10" s="111">
        <f t="shared" si="0"/>
        <v>9220468.4700000007</v>
      </c>
    </row>
    <row r="11" spans="2:9" x14ac:dyDescent="0.2">
      <c r="B11" s="115" t="s">
        <v>386</v>
      </c>
      <c r="C11" s="114"/>
      <c r="D11" s="103">
        <f t="shared" ref="D11:I11" si="1">SUM(D12:D18)</f>
        <v>8949862</v>
      </c>
      <c r="E11" s="103">
        <f t="shared" si="1"/>
        <v>0</v>
      </c>
      <c r="F11" s="103">
        <f t="shared" si="1"/>
        <v>8949862</v>
      </c>
      <c r="G11" s="103">
        <f t="shared" si="1"/>
        <v>1792961.85</v>
      </c>
      <c r="H11" s="103">
        <f t="shared" si="1"/>
        <v>1792961.85</v>
      </c>
      <c r="I11" s="103">
        <f t="shared" si="1"/>
        <v>7156900.1500000004</v>
      </c>
    </row>
    <row r="12" spans="2:9" x14ac:dyDescent="0.2">
      <c r="B12" s="117" t="s">
        <v>385</v>
      </c>
      <c r="C12" s="116"/>
      <c r="D12" s="103">
        <v>5229552</v>
      </c>
      <c r="E12" s="92">
        <v>0</v>
      </c>
      <c r="F12" s="92">
        <f t="shared" ref="F12:F18" si="2">D12+E12</f>
        <v>5229552</v>
      </c>
      <c r="G12" s="92">
        <v>1258693.44</v>
      </c>
      <c r="H12" s="92">
        <v>1258693.44</v>
      </c>
      <c r="I12" s="92">
        <f t="shared" ref="I12:I18" si="3">F12-G12</f>
        <v>3970858.56</v>
      </c>
    </row>
    <row r="13" spans="2:9" x14ac:dyDescent="0.2">
      <c r="B13" s="117" t="s">
        <v>384</v>
      </c>
      <c r="C13" s="116"/>
      <c r="D13" s="103"/>
      <c r="E13" s="92"/>
      <c r="F13" s="92">
        <f t="shared" si="2"/>
        <v>0</v>
      </c>
      <c r="G13" s="92"/>
      <c r="H13" s="92"/>
      <c r="I13" s="92">
        <f t="shared" si="3"/>
        <v>0</v>
      </c>
    </row>
    <row r="14" spans="2:9" x14ac:dyDescent="0.2">
      <c r="B14" s="117" t="s">
        <v>383</v>
      </c>
      <c r="C14" s="116"/>
      <c r="D14" s="103">
        <v>831451</v>
      </c>
      <c r="E14" s="92">
        <v>0</v>
      </c>
      <c r="F14" s="92">
        <f t="shared" si="2"/>
        <v>831451</v>
      </c>
      <c r="G14" s="92">
        <v>0</v>
      </c>
      <c r="H14" s="92">
        <v>0</v>
      </c>
      <c r="I14" s="92">
        <f t="shared" si="3"/>
        <v>831451</v>
      </c>
    </row>
    <row r="15" spans="2:9" x14ac:dyDescent="0.2">
      <c r="B15" s="117" t="s">
        <v>382</v>
      </c>
      <c r="C15" s="116"/>
      <c r="D15" s="103">
        <v>1273513</v>
      </c>
      <c r="E15" s="92">
        <v>0</v>
      </c>
      <c r="F15" s="92">
        <f t="shared" si="2"/>
        <v>1273513</v>
      </c>
      <c r="G15" s="92">
        <v>245945.79</v>
      </c>
      <c r="H15" s="92">
        <v>245945.79</v>
      </c>
      <c r="I15" s="92">
        <f t="shared" si="3"/>
        <v>1027567.21</v>
      </c>
    </row>
    <row r="16" spans="2:9" x14ac:dyDescent="0.2">
      <c r="B16" s="117" t="s">
        <v>381</v>
      </c>
      <c r="C16" s="116"/>
      <c r="D16" s="103">
        <v>1615346</v>
      </c>
      <c r="E16" s="92">
        <v>0</v>
      </c>
      <c r="F16" s="92">
        <f t="shared" si="2"/>
        <v>1615346</v>
      </c>
      <c r="G16" s="92">
        <v>288322.62</v>
      </c>
      <c r="H16" s="92">
        <v>288322.62</v>
      </c>
      <c r="I16" s="92">
        <f t="shared" si="3"/>
        <v>1327023.3799999999</v>
      </c>
    </row>
    <row r="17" spans="2:9" x14ac:dyDescent="0.2">
      <c r="B17" s="117" t="s">
        <v>380</v>
      </c>
      <c r="C17" s="116"/>
      <c r="D17" s="103"/>
      <c r="E17" s="92"/>
      <c r="F17" s="92">
        <f t="shared" si="2"/>
        <v>0</v>
      </c>
      <c r="G17" s="92"/>
      <c r="H17" s="92"/>
      <c r="I17" s="92">
        <f t="shared" si="3"/>
        <v>0</v>
      </c>
    </row>
    <row r="18" spans="2:9" x14ac:dyDescent="0.2">
      <c r="B18" s="117" t="s">
        <v>379</v>
      </c>
      <c r="C18" s="116"/>
      <c r="D18" s="103"/>
      <c r="E18" s="92"/>
      <c r="F18" s="92">
        <f t="shared" si="2"/>
        <v>0</v>
      </c>
      <c r="G18" s="92"/>
      <c r="H18" s="92"/>
      <c r="I18" s="92">
        <f t="shared" si="3"/>
        <v>0</v>
      </c>
    </row>
    <row r="19" spans="2:9" x14ac:dyDescent="0.2">
      <c r="B19" s="115" t="s">
        <v>378</v>
      </c>
      <c r="C19" s="114"/>
      <c r="D19" s="103">
        <f t="shared" ref="D19:I19" si="4">SUM(D20:D28)</f>
        <v>660069</v>
      </c>
      <c r="E19" s="103">
        <f t="shared" si="4"/>
        <v>263400</v>
      </c>
      <c r="F19" s="103">
        <f t="shared" si="4"/>
        <v>923469</v>
      </c>
      <c r="G19" s="103">
        <f t="shared" si="4"/>
        <v>65806.8</v>
      </c>
      <c r="H19" s="103">
        <f t="shared" si="4"/>
        <v>65806.8</v>
      </c>
      <c r="I19" s="103">
        <f t="shared" si="4"/>
        <v>857662.2</v>
      </c>
    </row>
    <row r="20" spans="2:9" x14ac:dyDescent="0.2">
      <c r="B20" s="117" t="s">
        <v>377</v>
      </c>
      <c r="C20" s="116"/>
      <c r="D20" s="103">
        <v>330480</v>
      </c>
      <c r="E20" s="92">
        <v>165600</v>
      </c>
      <c r="F20" s="103">
        <f t="shared" ref="F20:F28" si="5">D20+E20</f>
        <v>496080</v>
      </c>
      <c r="G20" s="92">
        <v>12417.8</v>
      </c>
      <c r="H20" s="92">
        <v>12417.8</v>
      </c>
      <c r="I20" s="92">
        <f t="shared" ref="I20:I28" si="6">F20-G20</f>
        <v>483662.2</v>
      </c>
    </row>
    <row r="21" spans="2:9" x14ac:dyDescent="0.2">
      <c r="B21" s="117" t="s">
        <v>376</v>
      </c>
      <c r="C21" s="116"/>
      <c r="D21" s="103">
        <v>18000</v>
      </c>
      <c r="E21" s="92">
        <v>0</v>
      </c>
      <c r="F21" s="103">
        <f t="shared" si="5"/>
        <v>18000</v>
      </c>
      <c r="G21" s="92">
        <v>3824</v>
      </c>
      <c r="H21" s="92">
        <v>3824</v>
      </c>
      <c r="I21" s="92">
        <f t="shared" si="6"/>
        <v>14176</v>
      </c>
    </row>
    <row r="22" spans="2:9" x14ac:dyDescent="0.2">
      <c r="B22" s="117" t="s">
        <v>375</v>
      </c>
      <c r="C22" s="116"/>
      <c r="D22" s="103"/>
      <c r="E22" s="92"/>
      <c r="F22" s="103">
        <f t="shared" si="5"/>
        <v>0</v>
      </c>
      <c r="G22" s="92"/>
      <c r="H22" s="92"/>
      <c r="I22" s="92">
        <f t="shared" si="6"/>
        <v>0</v>
      </c>
    </row>
    <row r="23" spans="2:9" x14ac:dyDescent="0.2">
      <c r="B23" s="117" t="s">
        <v>374</v>
      </c>
      <c r="C23" s="116"/>
      <c r="D23" s="103">
        <v>8100</v>
      </c>
      <c r="E23" s="92">
        <v>0</v>
      </c>
      <c r="F23" s="103">
        <f t="shared" si="5"/>
        <v>8100</v>
      </c>
      <c r="G23" s="92">
        <v>405</v>
      </c>
      <c r="H23" s="92">
        <v>405</v>
      </c>
      <c r="I23" s="92">
        <f t="shared" si="6"/>
        <v>7695</v>
      </c>
    </row>
    <row r="24" spans="2:9" x14ac:dyDescent="0.2">
      <c r="B24" s="117" t="s">
        <v>373</v>
      </c>
      <c r="C24" s="116"/>
      <c r="D24" s="103"/>
      <c r="E24" s="92"/>
      <c r="F24" s="103">
        <f t="shared" si="5"/>
        <v>0</v>
      </c>
      <c r="G24" s="92"/>
      <c r="H24" s="92"/>
      <c r="I24" s="92">
        <f t="shared" si="6"/>
        <v>0</v>
      </c>
    </row>
    <row r="25" spans="2:9" x14ac:dyDescent="0.2">
      <c r="B25" s="117" t="s">
        <v>372</v>
      </c>
      <c r="C25" s="116"/>
      <c r="D25" s="103">
        <v>261947</v>
      </c>
      <c r="E25" s="92">
        <v>70300</v>
      </c>
      <c r="F25" s="103">
        <f t="shared" si="5"/>
        <v>332247</v>
      </c>
      <c r="G25" s="92">
        <v>49160</v>
      </c>
      <c r="H25" s="92">
        <v>49160</v>
      </c>
      <c r="I25" s="92">
        <f t="shared" si="6"/>
        <v>283087</v>
      </c>
    </row>
    <row r="26" spans="2:9" x14ac:dyDescent="0.2">
      <c r="B26" s="117" t="s">
        <v>371</v>
      </c>
      <c r="C26" s="116"/>
      <c r="D26" s="103">
        <v>21577</v>
      </c>
      <c r="E26" s="92">
        <v>27500</v>
      </c>
      <c r="F26" s="103">
        <f t="shared" si="5"/>
        <v>49077</v>
      </c>
      <c r="G26" s="92">
        <v>0</v>
      </c>
      <c r="H26" s="92">
        <v>0</v>
      </c>
      <c r="I26" s="92">
        <f t="shared" si="6"/>
        <v>49077</v>
      </c>
    </row>
    <row r="27" spans="2:9" x14ac:dyDescent="0.2">
      <c r="B27" s="117" t="s">
        <v>370</v>
      </c>
      <c r="C27" s="116"/>
      <c r="D27" s="103"/>
      <c r="E27" s="92"/>
      <c r="F27" s="103">
        <f t="shared" si="5"/>
        <v>0</v>
      </c>
      <c r="G27" s="92"/>
      <c r="H27" s="92"/>
      <c r="I27" s="92">
        <f t="shared" si="6"/>
        <v>0</v>
      </c>
    </row>
    <row r="28" spans="2:9" x14ac:dyDescent="0.2">
      <c r="B28" s="117" t="s">
        <v>369</v>
      </c>
      <c r="C28" s="116"/>
      <c r="D28" s="103">
        <v>19965</v>
      </c>
      <c r="E28" s="92">
        <v>0</v>
      </c>
      <c r="F28" s="103">
        <f t="shared" si="5"/>
        <v>19965</v>
      </c>
      <c r="G28" s="92">
        <v>0</v>
      </c>
      <c r="H28" s="92">
        <v>0</v>
      </c>
      <c r="I28" s="92">
        <f t="shared" si="6"/>
        <v>19965</v>
      </c>
    </row>
    <row r="29" spans="2:9" x14ac:dyDescent="0.2">
      <c r="B29" s="115" t="s">
        <v>368</v>
      </c>
      <c r="C29" s="114"/>
      <c r="D29" s="103">
        <f t="shared" ref="D29:I29" si="7">SUM(D30:D38)</f>
        <v>979944</v>
      </c>
      <c r="E29" s="103">
        <f>SUM(E30:E38)</f>
        <v>95000</v>
      </c>
      <c r="F29" s="103">
        <f t="shared" si="7"/>
        <v>1074944</v>
      </c>
      <c r="G29" s="103">
        <f t="shared" si="7"/>
        <v>80320.709999999992</v>
      </c>
      <c r="H29" s="103">
        <f t="shared" si="7"/>
        <v>70003.11</v>
      </c>
      <c r="I29" s="103">
        <f t="shared" si="7"/>
        <v>994623.28999999992</v>
      </c>
    </row>
    <row r="30" spans="2:9" x14ac:dyDescent="0.2">
      <c r="B30" s="117" t="s">
        <v>367</v>
      </c>
      <c r="C30" s="116"/>
      <c r="D30" s="103">
        <v>225170</v>
      </c>
      <c r="E30" s="92">
        <v>0</v>
      </c>
      <c r="F30" s="103">
        <f t="shared" ref="F30:F38" si="8">D30+E30</f>
        <v>225170</v>
      </c>
      <c r="G30" s="92">
        <v>18414.599999999999</v>
      </c>
      <c r="H30" s="92">
        <v>18414.599999999999</v>
      </c>
      <c r="I30" s="92">
        <f t="shared" ref="I30:I38" si="9">F30-G30</f>
        <v>206755.4</v>
      </c>
    </row>
    <row r="31" spans="2:9" x14ac:dyDescent="0.2">
      <c r="B31" s="117" t="s">
        <v>366</v>
      </c>
      <c r="C31" s="116"/>
      <c r="D31" s="103">
        <v>93975</v>
      </c>
      <c r="E31" s="92">
        <v>0</v>
      </c>
      <c r="F31" s="103">
        <f t="shared" si="8"/>
        <v>93975</v>
      </c>
      <c r="G31" s="92">
        <v>10930.68</v>
      </c>
      <c r="H31" s="92">
        <v>10930.68</v>
      </c>
      <c r="I31" s="92">
        <f t="shared" si="9"/>
        <v>83044.320000000007</v>
      </c>
    </row>
    <row r="32" spans="2:9" x14ac:dyDescent="0.2">
      <c r="B32" s="117" t="s">
        <v>365</v>
      </c>
      <c r="C32" s="116"/>
      <c r="D32" s="103">
        <v>110450</v>
      </c>
      <c r="E32" s="92">
        <v>0</v>
      </c>
      <c r="F32" s="103">
        <f t="shared" si="8"/>
        <v>110450</v>
      </c>
      <c r="G32" s="92">
        <v>0</v>
      </c>
      <c r="H32" s="92">
        <v>0</v>
      </c>
      <c r="I32" s="92">
        <f t="shared" si="9"/>
        <v>110450</v>
      </c>
    </row>
    <row r="33" spans="2:9" x14ac:dyDescent="0.2">
      <c r="B33" s="117" t="s">
        <v>364</v>
      </c>
      <c r="C33" s="116"/>
      <c r="D33" s="103">
        <v>201400</v>
      </c>
      <c r="E33" s="92">
        <v>0</v>
      </c>
      <c r="F33" s="103">
        <f t="shared" si="8"/>
        <v>201400</v>
      </c>
      <c r="G33" s="92">
        <v>6409.4</v>
      </c>
      <c r="H33" s="92">
        <v>6409.4</v>
      </c>
      <c r="I33" s="92">
        <f t="shared" si="9"/>
        <v>194990.6</v>
      </c>
    </row>
    <row r="34" spans="2:9" x14ac:dyDescent="0.2">
      <c r="B34" s="117" t="s">
        <v>363</v>
      </c>
      <c r="C34" s="116"/>
      <c r="D34" s="103">
        <v>80893</v>
      </c>
      <c r="E34" s="92">
        <v>95000</v>
      </c>
      <c r="F34" s="103">
        <f t="shared" si="8"/>
        <v>175893</v>
      </c>
      <c r="G34" s="92">
        <v>2088</v>
      </c>
      <c r="H34" s="92">
        <v>2088</v>
      </c>
      <c r="I34" s="92">
        <f t="shared" si="9"/>
        <v>173805</v>
      </c>
    </row>
    <row r="35" spans="2:9" x14ac:dyDescent="0.2">
      <c r="B35" s="117" t="s">
        <v>362</v>
      </c>
      <c r="C35" s="116"/>
      <c r="D35" s="103"/>
      <c r="E35" s="92"/>
      <c r="F35" s="103">
        <f t="shared" si="8"/>
        <v>0</v>
      </c>
      <c r="G35" s="92"/>
      <c r="H35" s="92"/>
      <c r="I35" s="92">
        <f t="shared" si="9"/>
        <v>0</v>
      </c>
    </row>
    <row r="36" spans="2:9" x14ac:dyDescent="0.2">
      <c r="B36" s="117" t="s">
        <v>361</v>
      </c>
      <c r="C36" s="116"/>
      <c r="D36" s="103">
        <v>14100</v>
      </c>
      <c r="E36" s="92">
        <v>0</v>
      </c>
      <c r="F36" s="103">
        <f t="shared" si="8"/>
        <v>14100</v>
      </c>
      <c r="G36" s="92">
        <v>2215</v>
      </c>
      <c r="H36" s="92">
        <v>2215</v>
      </c>
      <c r="I36" s="92">
        <f t="shared" si="9"/>
        <v>11885</v>
      </c>
    </row>
    <row r="37" spans="2:9" x14ac:dyDescent="0.2">
      <c r="B37" s="117" t="s">
        <v>360</v>
      </c>
      <c r="C37" s="116"/>
      <c r="D37" s="103"/>
      <c r="E37" s="92"/>
      <c r="F37" s="103">
        <f t="shared" si="8"/>
        <v>0</v>
      </c>
      <c r="G37" s="92"/>
      <c r="H37" s="92"/>
      <c r="I37" s="92">
        <f t="shared" si="9"/>
        <v>0</v>
      </c>
    </row>
    <row r="38" spans="2:9" x14ac:dyDescent="0.2">
      <c r="B38" s="117" t="s">
        <v>359</v>
      </c>
      <c r="C38" s="116"/>
      <c r="D38" s="103">
        <v>253956</v>
      </c>
      <c r="E38" s="92">
        <v>0</v>
      </c>
      <c r="F38" s="103">
        <f t="shared" si="8"/>
        <v>253956</v>
      </c>
      <c r="G38" s="92">
        <v>40263.03</v>
      </c>
      <c r="H38" s="92">
        <v>29945.43</v>
      </c>
      <c r="I38" s="92">
        <f t="shared" si="9"/>
        <v>213692.97</v>
      </c>
    </row>
    <row r="39" spans="2:9" ht="25.5" customHeight="1" x14ac:dyDescent="0.2">
      <c r="B39" s="333" t="s">
        <v>358</v>
      </c>
      <c r="C39" s="334"/>
      <c r="D39" s="103">
        <f t="shared" ref="D39:I39" si="10">SUM(D40:D48)</f>
        <v>0</v>
      </c>
      <c r="E39" s="103">
        <f t="shared" si="10"/>
        <v>0</v>
      </c>
      <c r="F39" s="103">
        <f t="shared" si="10"/>
        <v>0</v>
      </c>
      <c r="G39" s="103">
        <f t="shared" si="10"/>
        <v>0</v>
      </c>
      <c r="H39" s="103">
        <f t="shared" si="10"/>
        <v>0</v>
      </c>
      <c r="I39" s="103">
        <f t="shared" si="10"/>
        <v>0</v>
      </c>
    </row>
    <row r="40" spans="2:9" x14ac:dyDescent="0.2">
      <c r="B40" s="117" t="s">
        <v>357</v>
      </c>
      <c r="C40" s="116"/>
      <c r="D40" s="103"/>
      <c r="E40" s="92"/>
      <c r="F40" s="103">
        <f t="shared" ref="F40:F48" si="11">D40+E40</f>
        <v>0</v>
      </c>
      <c r="G40" s="92"/>
      <c r="H40" s="92"/>
      <c r="I40" s="92">
        <f t="shared" ref="I40:I48" si="12">F40-G40</f>
        <v>0</v>
      </c>
    </row>
    <row r="41" spans="2:9" x14ac:dyDescent="0.2">
      <c r="B41" s="117" t="s">
        <v>356</v>
      </c>
      <c r="C41" s="116"/>
      <c r="D41" s="103"/>
      <c r="E41" s="92"/>
      <c r="F41" s="103">
        <f t="shared" si="11"/>
        <v>0</v>
      </c>
      <c r="G41" s="92"/>
      <c r="H41" s="92"/>
      <c r="I41" s="92">
        <f t="shared" si="12"/>
        <v>0</v>
      </c>
    </row>
    <row r="42" spans="2:9" x14ac:dyDescent="0.2">
      <c r="B42" s="117" t="s">
        <v>355</v>
      </c>
      <c r="C42" s="116"/>
      <c r="D42" s="103"/>
      <c r="E42" s="92"/>
      <c r="F42" s="103">
        <f t="shared" si="11"/>
        <v>0</v>
      </c>
      <c r="G42" s="92"/>
      <c r="H42" s="92"/>
      <c r="I42" s="92">
        <f t="shared" si="12"/>
        <v>0</v>
      </c>
    </row>
    <row r="43" spans="2:9" x14ac:dyDescent="0.2">
      <c r="B43" s="117" t="s">
        <v>354</v>
      </c>
      <c r="C43" s="116"/>
      <c r="D43" s="103"/>
      <c r="E43" s="92"/>
      <c r="F43" s="103">
        <f t="shared" si="11"/>
        <v>0</v>
      </c>
      <c r="G43" s="92"/>
      <c r="H43" s="92"/>
      <c r="I43" s="92">
        <f t="shared" si="12"/>
        <v>0</v>
      </c>
    </row>
    <row r="44" spans="2:9" x14ac:dyDescent="0.2">
      <c r="B44" s="117" t="s">
        <v>353</v>
      </c>
      <c r="C44" s="116"/>
      <c r="D44" s="103"/>
      <c r="E44" s="92"/>
      <c r="F44" s="103">
        <f t="shared" si="11"/>
        <v>0</v>
      </c>
      <c r="G44" s="92"/>
      <c r="H44" s="92"/>
      <c r="I44" s="92">
        <f t="shared" si="12"/>
        <v>0</v>
      </c>
    </row>
    <row r="45" spans="2:9" x14ac:dyDescent="0.2">
      <c r="B45" s="117" t="s">
        <v>352</v>
      </c>
      <c r="C45" s="116"/>
      <c r="D45" s="103"/>
      <c r="E45" s="92"/>
      <c r="F45" s="103">
        <f t="shared" si="11"/>
        <v>0</v>
      </c>
      <c r="G45" s="92"/>
      <c r="H45" s="92"/>
      <c r="I45" s="92">
        <f t="shared" si="12"/>
        <v>0</v>
      </c>
    </row>
    <row r="46" spans="2:9" x14ac:dyDescent="0.2">
      <c r="B46" s="117" t="s">
        <v>351</v>
      </c>
      <c r="C46" s="116"/>
      <c r="D46" s="103"/>
      <c r="E46" s="92"/>
      <c r="F46" s="103">
        <f t="shared" si="11"/>
        <v>0</v>
      </c>
      <c r="G46" s="92"/>
      <c r="H46" s="92"/>
      <c r="I46" s="92">
        <f t="shared" si="12"/>
        <v>0</v>
      </c>
    </row>
    <row r="47" spans="2:9" x14ac:dyDescent="0.2">
      <c r="B47" s="117" t="s">
        <v>350</v>
      </c>
      <c r="C47" s="116"/>
      <c r="D47" s="103"/>
      <c r="E47" s="92"/>
      <c r="F47" s="103">
        <f t="shared" si="11"/>
        <v>0</v>
      </c>
      <c r="G47" s="92"/>
      <c r="H47" s="92"/>
      <c r="I47" s="92">
        <f t="shared" si="12"/>
        <v>0</v>
      </c>
    </row>
    <row r="48" spans="2:9" x14ac:dyDescent="0.2">
      <c r="B48" s="117" t="s">
        <v>349</v>
      </c>
      <c r="C48" s="116"/>
      <c r="D48" s="103"/>
      <c r="E48" s="92"/>
      <c r="F48" s="103">
        <f t="shared" si="11"/>
        <v>0</v>
      </c>
      <c r="G48" s="92"/>
      <c r="H48" s="92"/>
      <c r="I48" s="92">
        <f t="shared" si="12"/>
        <v>0</v>
      </c>
    </row>
    <row r="49" spans="2:9" x14ac:dyDescent="0.2">
      <c r="B49" s="333" t="s">
        <v>348</v>
      </c>
      <c r="C49" s="334"/>
      <c r="D49" s="103">
        <f t="shared" ref="D49:I49" si="13">SUM(D50:D58)</f>
        <v>0</v>
      </c>
      <c r="E49" s="103">
        <f t="shared" si="13"/>
        <v>0</v>
      </c>
      <c r="F49" s="103">
        <f t="shared" si="13"/>
        <v>0</v>
      </c>
      <c r="G49" s="103">
        <f t="shared" si="13"/>
        <v>0</v>
      </c>
      <c r="H49" s="103">
        <f t="shared" si="13"/>
        <v>0</v>
      </c>
      <c r="I49" s="103">
        <f t="shared" si="13"/>
        <v>0</v>
      </c>
    </row>
    <row r="50" spans="2:9" x14ac:dyDescent="0.2">
      <c r="B50" s="117" t="s">
        <v>347</v>
      </c>
      <c r="C50" s="116"/>
      <c r="D50" s="103"/>
      <c r="E50" s="92"/>
      <c r="F50" s="103">
        <f t="shared" ref="F50:F58" si="14">D50+E50</f>
        <v>0</v>
      </c>
      <c r="G50" s="92"/>
      <c r="H50" s="92"/>
      <c r="I50" s="92">
        <f t="shared" ref="I50:I83" si="15">F50-G50</f>
        <v>0</v>
      </c>
    </row>
    <row r="51" spans="2:9" x14ac:dyDescent="0.2">
      <c r="B51" s="117" t="s">
        <v>346</v>
      </c>
      <c r="C51" s="116"/>
      <c r="D51" s="103"/>
      <c r="E51" s="92"/>
      <c r="F51" s="103">
        <f t="shared" si="14"/>
        <v>0</v>
      </c>
      <c r="G51" s="92"/>
      <c r="H51" s="92"/>
      <c r="I51" s="92">
        <f t="shared" si="15"/>
        <v>0</v>
      </c>
    </row>
    <row r="52" spans="2:9" x14ac:dyDescent="0.2">
      <c r="B52" s="117" t="s">
        <v>345</v>
      </c>
      <c r="C52" s="116"/>
      <c r="D52" s="103"/>
      <c r="E52" s="92"/>
      <c r="F52" s="103">
        <f t="shared" si="14"/>
        <v>0</v>
      </c>
      <c r="G52" s="92"/>
      <c r="H52" s="92"/>
      <c r="I52" s="92">
        <f t="shared" si="15"/>
        <v>0</v>
      </c>
    </row>
    <row r="53" spans="2:9" x14ac:dyDescent="0.2">
      <c r="B53" s="117" t="s">
        <v>344</v>
      </c>
      <c r="C53" s="116"/>
      <c r="D53" s="103"/>
      <c r="E53" s="92"/>
      <c r="F53" s="103">
        <f t="shared" si="14"/>
        <v>0</v>
      </c>
      <c r="G53" s="92"/>
      <c r="H53" s="92"/>
      <c r="I53" s="92">
        <f t="shared" si="15"/>
        <v>0</v>
      </c>
    </row>
    <row r="54" spans="2:9" x14ac:dyDescent="0.2">
      <c r="B54" s="117" t="s">
        <v>343</v>
      </c>
      <c r="C54" s="116"/>
      <c r="D54" s="103"/>
      <c r="E54" s="92"/>
      <c r="F54" s="103">
        <f t="shared" si="14"/>
        <v>0</v>
      </c>
      <c r="G54" s="92"/>
      <c r="H54" s="92"/>
      <c r="I54" s="92">
        <f t="shared" si="15"/>
        <v>0</v>
      </c>
    </row>
    <row r="55" spans="2:9" x14ac:dyDescent="0.2">
      <c r="B55" s="117" t="s">
        <v>342</v>
      </c>
      <c r="C55" s="116"/>
      <c r="D55" s="103"/>
      <c r="E55" s="92"/>
      <c r="F55" s="103">
        <f t="shared" si="14"/>
        <v>0</v>
      </c>
      <c r="G55" s="92"/>
      <c r="H55" s="92"/>
      <c r="I55" s="92">
        <f t="shared" si="15"/>
        <v>0</v>
      </c>
    </row>
    <row r="56" spans="2:9" x14ac:dyDescent="0.2">
      <c r="B56" s="117" t="s">
        <v>341</v>
      </c>
      <c r="C56" s="116"/>
      <c r="D56" s="103"/>
      <c r="E56" s="92"/>
      <c r="F56" s="103">
        <f t="shared" si="14"/>
        <v>0</v>
      </c>
      <c r="G56" s="92"/>
      <c r="H56" s="92"/>
      <c r="I56" s="92">
        <f t="shared" si="15"/>
        <v>0</v>
      </c>
    </row>
    <row r="57" spans="2:9" x14ac:dyDescent="0.2">
      <c r="B57" s="117" t="s">
        <v>340</v>
      </c>
      <c r="C57" s="116"/>
      <c r="D57" s="103"/>
      <c r="E57" s="92"/>
      <c r="F57" s="103">
        <f t="shared" si="14"/>
        <v>0</v>
      </c>
      <c r="G57" s="92"/>
      <c r="H57" s="92"/>
      <c r="I57" s="92">
        <f t="shared" si="15"/>
        <v>0</v>
      </c>
    </row>
    <row r="58" spans="2:9" x14ac:dyDescent="0.2">
      <c r="B58" s="117" t="s">
        <v>339</v>
      </c>
      <c r="C58" s="116"/>
      <c r="D58" s="103"/>
      <c r="E58" s="92"/>
      <c r="F58" s="103">
        <f t="shared" si="14"/>
        <v>0</v>
      </c>
      <c r="G58" s="92"/>
      <c r="H58" s="92"/>
      <c r="I58" s="92">
        <f t="shared" si="15"/>
        <v>0</v>
      </c>
    </row>
    <row r="59" spans="2:9" x14ac:dyDescent="0.2">
      <c r="B59" s="115" t="s">
        <v>338</v>
      </c>
      <c r="C59" s="114"/>
      <c r="D59" s="103">
        <f>SUM(D60:D62)</f>
        <v>0</v>
      </c>
      <c r="E59" s="103">
        <f>SUM(E60:E62)</f>
        <v>211282.83</v>
      </c>
      <c r="F59" s="103">
        <f>SUM(F60:F62)</f>
        <v>211282.83</v>
      </c>
      <c r="G59" s="103">
        <f>SUM(G60:G62)</f>
        <v>0</v>
      </c>
      <c r="H59" s="103">
        <f>SUM(H60:H62)</f>
        <v>0</v>
      </c>
      <c r="I59" s="92">
        <f t="shared" si="15"/>
        <v>211282.83</v>
      </c>
    </row>
    <row r="60" spans="2:9" x14ac:dyDescent="0.2">
      <c r="B60" s="117" t="s">
        <v>337</v>
      </c>
      <c r="C60" s="116"/>
      <c r="D60" s="103">
        <v>0</v>
      </c>
      <c r="E60" s="92">
        <v>211282.83</v>
      </c>
      <c r="F60" s="103">
        <f>D60+E60</f>
        <v>211282.83</v>
      </c>
      <c r="G60" s="92">
        <v>0</v>
      </c>
      <c r="H60" s="92">
        <v>0</v>
      </c>
      <c r="I60" s="92">
        <f t="shared" si="15"/>
        <v>211282.83</v>
      </c>
    </row>
    <row r="61" spans="2:9" x14ac:dyDescent="0.2">
      <c r="B61" s="117" t="s">
        <v>336</v>
      </c>
      <c r="C61" s="116"/>
      <c r="D61" s="103"/>
      <c r="E61" s="92"/>
      <c r="F61" s="103">
        <f>D61+E61</f>
        <v>0</v>
      </c>
      <c r="G61" s="92"/>
      <c r="H61" s="92"/>
      <c r="I61" s="92">
        <f t="shared" si="15"/>
        <v>0</v>
      </c>
    </row>
    <row r="62" spans="2:9" x14ac:dyDescent="0.2">
      <c r="B62" s="117" t="s">
        <v>335</v>
      </c>
      <c r="C62" s="116"/>
      <c r="D62" s="103"/>
      <c r="E62" s="92"/>
      <c r="F62" s="103">
        <f>D62+E62</f>
        <v>0</v>
      </c>
      <c r="G62" s="92"/>
      <c r="H62" s="92"/>
      <c r="I62" s="92">
        <f t="shared" si="15"/>
        <v>0</v>
      </c>
    </row>
    <row r="63" spans="2:9" x14ac:dyDescent="0.2">
      <c r="B63" s="333" t="s">
        <v>334</v>
      </c>
      <c r="C63" s="334"/>
      <c r="D63" s="103">
        <f>SUM(D64:D71)</f>
        <v>0</v>
      </c>
      <c r="E63" s="103">
        <f>SUM(E64:E71)</f>
        <v>0</v>
      </c>
      <c r="F63" s="103">
        <f>F64+F65+F66+F67+F68+F70+F71</f>
        <v>0</v>
      </c>
      <c r="G63" s="103">
        <f>SUM(G64:G71)</f>
        <v>0</v>
      </c>
      <c r="H63" s="103">
        <f>SUM(H64:H71)</f>
        <v>0</v>
      </c>
      <c r="I63" s="92">
        <f t="shared" si="15"/>
        <v>0</v>
      </c>
    </row>
    <row r="64" spans="2:9" x14ac:dyDescent="0.2">
      <c r="B64" s="117" t="s">
        <v>333</v>
      </c>
      <c r="C64" s="116"/>
      <c r="D64" s="103"/>
      <c r="E64" s="92"/>
      <c r="F64" s="103">
        <f t="shared" ref="F64:F71" si="16">D64+E64</f>
        <v>0</v>
      </c>
      <c r="G64" s="92"/>
      <c r="H64" s="92"/>
      <c r="I64" s="92">
        <f t="shared" si="15"/>
        <v>0</v>
      </c>
    </row>
    <row r="65" spans="2:9" x14ac:dyDescent="0.2">
      <c r="B65" s="117" t="s">
        <v>332</v>
      </c>
      <c r="C65" s="116"/>
      <c r="D65" s="103"/>
      <c r="E65" s="92"/>
      <c r="F65" s="103">
        <f t="shared" si="16"/>
        <v>0</v>
      </c>
      <c r="G65" s="92"/>
      <c r="H65" s="92"/>
      <c r="I65" s="92">
        <f t="shared" si="15"/>
        <v>0</v>
      </c>
    </row>
    <row r="66" spans="2:9" x14ac:dyDescent="0.2">
      <c r="B66" s="117" t="s">
        <v>331</v>
      </c>
      <c r="C66" s="116"/>
      <c r="D66" s="103"/>
      <c r="E66" s="92"/>
      <c r="F66" s="103">
        <f t="shared" si="16"/>
        <v>0</v>
      </c>
      <c r="G66" s="92"/>
      <c r="H66" s="92"/>
      <c r="I66" s="92">
        <f t="shared" si="15"/>
        <v>0</v>
      </c>
    </row>
    <row r="67" spans="2:9" x14ac:dyDescent="0.2">
      <c r="B67" s="117" t="s">
        <v>330</v>
      </c>
      <c r="C67" s="116"/>
      <c r="D67" s="103"/>
      <c r="E67" s="92"/>
      <c r="F67" s="103">
        <f t="shared" si="16"/>
        <v>0</v>
      </c>
      <c r="G67" s="92"/>
      <c r="H67" s="92"/>
      <c r="I67" s="92">
        <f t="shared" si="15"/>
        <v>0</v>
      </c>
    </row>
    <row r="68" spans="2:9" x14ac:dyDescent="0.2">
      <c r="B68" s="117" t="s">
        <v>329</v>
      </c>
      <c r="C68" s="116"/>
      <c r="D68" s="103"/>
      <c r="E68" s="92"/>
      <c r="F68" s="103">
        <f t="shared" si="16"/>
        <v>0</v>
      </c>
      <c r="G68" s="92"/>
      <c r="H68" s="92"/>
      <c r="I68" s="92">
        <f t="shared" si="15"/>
        <v>0</v>
      </c>
    </row>
    <row r="69" spans="2:9" x14ac:dyDescent="0.2">
      <c r="B69" s="117" t="s">
        <v>328</v>
      </c>
      <c r="C69" s="116"/>
      <c r="D69" s="103"/>
      <c r="E69" s="92"/>
      <c r="F69" s="103">
        <f t="shared" si="16"/>
        <v>0</v>
      </c>
      <c r="G69" s="92"/>
      <c r="H69" s="92"/>
      <c r="I69" s="92">
        <f t="shared" si="15"/>
        <v>0</v>
      </c>
    </row>
    <row r="70" spans="2:9" x14ac:dyDescent="0.2">
      <c r="B70" s="117" t="s">
        <v>327</v>
      </c>
      <c r="C70" s="116"/>
      <c r="D70" s="103"/>
      <c r="E70" s="92"/>
      <c r="F70" s="103">
        <f t="shared" si="16"/>
        <v>0</v>
      </c>
      <c r="G70" s="92"/>
      <c r="H70" s="92"/>
      <c r="I70" s="92">
        <f t="shared" si="15"/>
        <v>0</v>
      </c>
    </row>
    <row r="71" spans="2:9" x14ac:dyDescent="0.2">
      <c r="B71" s="117" t="s">
        <v>326</v>
      </c>
      <c r="C71" s="116"/>
      <c r="D71" s="103"/>
      <c r="E71" s="92"/>
      <c r="F71" s="103">
        <f t="shared" si="16"/>
        <v>0</v>
      </c>
      <c r="G71" s="92"/>
      <c r="H71" s="92"/>
      <c r="I71" s="92">
        <f t="shared" si="15"/>
        <v>0</v>
      </c>
    </row>
    <row r="72" spans="2:9" x14ac:dyDescent="0.2">
      <c r="B72" s="115" t="s">
        <v>325</v>
      </c>
      <c r="C72" s="114"/>
      <c r="D72" s="103">
        <f>SUM(D73:D75)</f>
        <v>0</v>
      </c>
      <c r="E72" s="103">
        <f>SUM(E73:E75)</f>
        <v>0</v>
      </c>
      <c r="F72" s="103">
        <f>SUM(F73:F75)</f>
        <v>0</v>
      </c>
      <c r="G72" s="103">
        <f>SUM(G73:G75)</f>
        <v>0</v>
      </c>
      <c r="H72" s="103">
        <f>SUM(H73:H75)</f>
        <v>0</v>
      </c>
      <c r="I72" s="92">
        <f t="shared" si="15"/>
        <v>0</v>
      </c>
    </row>
    <row r="73" spans="2:9" x14ac:dyDescent="0.2">
      <c r="B73" s="117" t="s">
        <v>324</v>
      </c>
      <c r="C73" s="116"/>
      <c r="D73" s="103"/>
      <c r="E73" s="92"/>
      <c r="F73" s="103">
        <f>D73+E73</f>
        <v>0</v>
      </c>
      <c r="G73" s="92"/>
      <c r="H73" s="92"/>
      <c r="I73" s="92">
        <f t="shared" si="15"/>
        <v>0</v>
      </c>
    </row>
    <row r="74" spans="2:9" x14ac:dyDescent="0.2">
      <c r="B74" s="117" t="s">
        <v>323</v>
      </c>
      <c r="C74" s="116"/>
      <c r="D74" s="103"/>
      <c r="E74" s="92"/>
      <c r="F74" s="103">
        <f>D74+E74</f>
        <v>0</v>
      </c>
      <c r="G74" s="92"/>
      <c r="H74" s="92"/>
      <c r="I74" s="92">
        <f t="shared" si="15"/>
        <v>0</v>
      </c>
    </row>
    <row r="75" spans="2:9" x14ac:dyDescent="0.2">
      <c r="B75" s="117" t="s">
        <v>322</v>
      </c>
      <c r="C75" s="116"/>
      <c r="D75" s="103"/>
      <c r="E75" s="92"/>
      <c r="F75" s="103">
        <f>D75+E75</f>
        <v>0</v>
      </c>
      <c r="G75" s="92"/>
      <c r="H75" s="92"/>
      <c r="I75" s="92">
        <f t="shared" si="15"/>
        <v>0</v>
      </c>
    </row>
    <row r="76" spans="2:9" x14ac:dyDescent="0.2">
      <c r="B76" s="115" t="s">
        <v>321</v>
      </c>
      <c r="C76" s="114"/>
      <c r="D76" s="103">
        <f>SUM(D77:D83)</f>
        <v>0</v>
      </c>
      <c r="E76" s="103">
        <f>SUM(E77:E83)</f>
        <v>0</v>
      </c>
      <c r="F76" s="103">
        <f>SUM(F77:F83)</f>
        <v>0</v>
      </c>
      <c r="G76" s="103">
        <f>SUM(G77:G83)</f>
        <v>0</v>
      </c>
      <c r="H76" s="103">
        <f>SUM(H77:H83)</f>
        <v>0</v>
      </c>
      <c r="I76" s="92">
        <f t="shared" si="15"/>
        <v>0</v>
      </c>
    </row>
    <row r="77" spans="2:9" x14ac:dyDescent="0.2">
      <c r="B77" s="117" t="s">
        <v>320</v>
      </c>
      <c r="C77" s="116"/>
      <c r="D77" s="103"/>
      <c r="E77" s="92"/>
      <c r="F77" s="103">
        <f t="shared" ref="F77:F83" si="17">D77+E77</f>
        <v>0</v>
      </c>
      <c r="G77" s="92"/>
      <c r="H77" s="92"/>
      <c r="I77" s="92">
        <f t="shared" si="15"/>
        <v>0</v>
      </c>
    </row>
    <row r="78" spans="2:9" x14ac:dyDescent="0.2">
      <c r="B78" s="117" t="s">
        <v>319</v>
      </c>
      <c r="C78" s="116"/>
      <c r="D78" s="103"/>
      <c r="E78" s="92"/>
      <c r="F78" s="103">
        <f t="shared" si="17"/>
        <v>0</v>
      </c>
      <c r="G78" s="92"/>
      <c r="H78" s="92"/>
      <c r="I78" s="92">
        <f t="shared" si="15"/>
        <v>0</v>
      </c>
    </row>
    <row r="79" spans="2:9" x14ac:dyDescent="0.2">
      <c r="B79" s="117" t="s">
        <v>318</v>
      </c>
      <c r="C79" s="116"/>
      <c r="D79" s="103"/>
      <c r="E79" s="92"/>
      <c r="F79" s="103">
        <f t="shared" si="17"/>
        <v>0</v>
      </c>
      <c r="G79" s="92"/>
      <c r="H79" s="92"/>
      <c r="I79" s="92">
        <f t="shared" si="15"/>
        <v>0</v>
      </c>
    </row>
    <row r="80" spans="2:9" x14ac:dyDescent="0.2">
      <c r="B80" s="117" t="s">
        <v>317</v>
      </c>
      <c r="C80" s="116"/>
      <c r="D80" s="103"/>
      <c r="E80" s="92"/>
      <c r="F80" s="103">
        <f t="shared" si="17"/>
        <v>0</v>
      </c>
      <c r="G80" s="92"/>
      <c r="H80" s="92"/>
      <c r="I80" s="92">
        <f t="shared" si="15"/>
        <v>0</v>
      </c>
    </row>
    <row r="81" spans="2:9" x14ac:dyDescent="0.2">
      <c r="B81" s="117" t="s">
        <v>316</v>
      </c>
      <c r="C81" s="116"/>
      <c r="D81" s="103"/>
      <c r="E81" s="92"/>
      <c r="F81" s="103">
        <f t="shared" si="17"/>
        <v>0</v>
      </c>
      <c r="G81" s="92"/>
      <c r="H81" s="92"/>
      <c r="I81" s="92">
        <f t="shared" si="15"/>
        <v>0</v>
      </c>
    </row>
    <row r="82" spans="2:9" x14ac:dyDescent="0.2">
      <c r="B82" s="117" t="s">
        <v>315</v>
      </c>
      <c r="C82" s="116"/>
      <c r="D82" s="103"/>
      <c r="E82" s="92"/>
      <c r="F82" s="103">
        <f t="shared" si="17"/>
        <v>0</v>
      </c>
      <c r="G82" s="92"/>
      <c r="H82" s="92"/>
      <c r="I82" s="92">
        <f t="shared" si="15"/>
        <v>0</v>
      </c>
    </row>
    <row r="83" spans="2:9" x14ac:dyDescent="0.2">
      <c r="B83" s="117" t="s">
        <v>314</v>
      </c>
      <c r="C83" s="116"/>
      <c r="D83" s="103"/>
      <c r="E83" s="92"/>
      <c r="F83" s="103">
        <f t="shared" si="17"/>
        <v>0</v>
      </c>
      <c r="G83" s="92"/>
      <c r="H83" s="92"/>
      <c r="I83" s="92">
        <f t="shared" si="15"/>
        <v>0</v>
      </c>
    </row>
    <row r="84" spans="2:9" x14ac:dyDescent="0.2">
      <c r="B84" s="123"/>
      <c r="C84" s="122"/>
      <c r="D84" s="121"/>
      <c r="E84" s="97"/>
      <c r="F84" s="97"/>
      <c r="G84" s="97"/>
      <c r="H84" s="97"/>
      <c r="I84" s="97"/>
    </row>
    <row r="85" spans="2:9" x14ac:dyDescent="0.2">
      <c r="B85" s="120" t="s">
        <v>387</v>
      </c>
      <c r="C85" s="119"/>
      <c r="D85" s="118">
        <f t="shared" ref="D85:I85" si="18">D86+D104+D94+D114+D124+D134+D138+D147+D151</f>
        <v>253504681</v>
      </c>
      <c r="E85" s="118">
        <f t="shared" si="18"/>
        <v>-29937858.5</v>
      </c>
      <c r="F85" s="118">
        <f t="shared" si="18"/>
        <v>223566822.5</v>
      </c>
      <c r="G85" s="118">
        <f t="shared" si="18"/>
        <v>14615436</v>
      </c>
      <c r="H85" s="118">
        <f t="shared" si="18"/>
        <v>14615436</v>
      </c>
      <c r="I85" s="118">
        <f t="shared" si="18"/>
        <v>208951386.5</v>
      </c>
    </row>
    <row r="86" spans="2:9" x14ac:dyDescent="0.2">
      <c r="B86" s="115" t="s">
        <v>386</v>
      </c>
      <c r="C86" s="114"/>
      <c r="D86" s="103">
        <f>SUM(D87:D93)</f>
        <v>0</v>
      </c>
      <c r="E86" s="103">
        <f>SUM(E87:E93)</f>
        <v>0</v>
      </c>
      <c r="F86" s="103">
        <f>SUM(F87:F93)</f>
        <v>0</v>
      </c>
      <c r="G86" s="103">
        <f>SUM(G87:G93)</f>
        <v>0</v>
      </c>
      <c r="H86" s="103">
        <f>SUM(H87:H93)</f>
        <v>0</v>
      </c>
      <c r="I86" s="92">
        <f t="shared" ref="I86:I117" si="19">F86-G86</f>
        <v>0</v>
      </c>
    </row>
    <row r="87" spans="2:9" x14ac:dyDescent="0.2">
      <c r="B87" s="117" t="s">
        <v>385</v>
      </c>
      <c r="C87" s="116"/>
      <c r="D87" s="103"/>
      <c r="E87" s="92"/>
      <c r="F87" s="103">
        <f t="shared" ref="F87:F93" si="20">D87+E87</f>
        <v>0</v>
      </c>
      <c r="G87" s="92"/>
      <c r="H87" s="92"/>
      <c r="I87" s="92">
        <f t="shared" si="19"/>
        <v>0</v>
      </c>
    </row>
    <row r="88" spans="2:9" x14ac:dyDescent="0.2">
      <c r="B88" s="117" t="s">
        <v>384</v>
      </c>
      <c r="C88" s="116"/>
      <c r="D88" s="103"/>
      <c r="E88" s="92"/>
      <c r="F88" s="103">
        <f t="shared" si="20"/>
        <v>0</v>
      </c>
      <c r="G88" s="92"/>
      <c r="H88" s="92"/>
      <c r="I88" s="92">
        <f t="shared" si="19"/>
        <v>0</v>
      </c>
    </row>
    <row r="89" spans="2:9" x14ac:dyDescent="0.2">
      <c r="B89" s="117" t="s">
        <v>383</v>
      </c>
      <c r="C89" s="116"/>
      <c r="D89" s="103"/>
      <c r="E89" s="92"/>
      <c r="F89" s="103">
        <f t="shared" si="20"/>
        <v>0</v>
      </c>
      <c r="G89" s="92"/>
      <c r="H89" s="92"/>
      <c r="I89" s="92">
        <f t="shared" si="19"/>
        <v>0</v>
      </c>
    </row>
    <row r="90" spans="2:9" x14ac:dyDescent="0.2">
      <c r="B90" s="117" t="s">
        <v>382</v>
      </c>
      <c r="C90" s="116"/>
      <c r="D90" s="103"/>
      <c r="E90" s="92"/>
      <c r="F90" s="103">
        <f t="shared" si="20"/>
        <v>0</v>
      </c>
      <c r="G90" s="92"/>
      <c r="H90" s="92"/>
      <c r="I90" s="92">
        <f t="shared" si="19"/>
        <v>0</v>
      </c>
    </row>
    <row r="91" spans="2:9" x14ac:dyDescent="0.2">
      <c r="B91" s="117" t="s">
        <v>381</v>
      </c>
      <c r="C91" s="116"/>
      <c r="D91" s="103"/>
      <c r="E91" s="92"/>
      <c r="F91" s="103">
        <f t="shared" si="20"/>
        <v>0</v>
      </c>
      <c r="G91" s="92"/>
      <c r="H91" s="92"/>
      <c r="I91" s="92">
        <f t="shared" si="19"/>
        <v>0</v>
      </c>
    </row>
    <row r="92" spans="2:9" x14ac:dyDescent="0.2">
      <c r="B92" s="117" t="s">
        <v>380</v>
      </c>
      <c r="C92" s="116"/>
      <c r="D92" s="103"/>
      <c r="E92" s="92"/>
      <c r="F92" s="103">
        <f t="shared" si="20"/>
        <v>0</v>
      </c>
      <c r="G92" s="92"/>
      <c r="H92" s="92"/>
      <c r="I92" s="92">
        <f t="shared" si="19"/>
        <v>0</v>
      </c>
    </row>
    <row r="93" spans="2:9" x14ac:dyDescent="0.2">
      <c r="B93" s="117" t="s">
        <v>379</v>
      </c>
      <c r="C93" s="116"/>
      <c r="D93" s="103"/>
      <c r="E93" s="92"/>
      <c r="F93" s="103">
        <f t="shared" si="20"/>
        <v>0</v>
      </c>
      <c r="G93" s="92"/>
      <c r="H93" s="92"/>
      <c r="I93" s="92">
        <f t="shared" si="19"/>
        <v>0</v>
      </c>
    </row>
    <row r="94" spans="2:9" x14ac:dyDescent="0.2">
      <c r="B94" s="115" t="s">
        <v>378</v>
      </c>
      <c r="C94" s="114"/>
      <c r="D94" s="103">
        <f>SUM(D95:D103)</f>
        <v>0</v>
      </c>
      <c r="E94" s="103">
        <f>SUM(E95:E103)</f>
        <v>0</v>
      </c>
      <c r="F94" s="103">
        <f>SUM(F95:F103)</f>
        <v>0</v>
      </c>
      <c r="G94" s="103">
        <f>SUM(G95:G103)</f>
        <v>0</v>
      </c>
      <c r="H94" s="103">
        <f>SUM(H95:H103)</f>
        <v>0</v>
      </c>
      <c r="I94" s="92">
        <f t="shared" si="19"/>
        <v>0</v>
      </c>
    </row>
    <row r="95" spans="2:9" x14ac:dyDescent="0.2">
      <c r="B95" s="117" t="s">
        <v>377</v>
      </c>
      <c r="C95" s="116"/>
      <c r="D95" s="103"/>
      <c r="E95" s="92"/>
      <c r="F95" s="103">
        <f t="shared" ref="F95:F103" si="21">D95+E95</f>
        <v>0</v>
      </c>
      <c r="G95" s="92"/>
      <c r="H95" s="92"/>
      <c r="I95" s="92">
        <f t="shared" si="19"/>
        <v>0</v>
      </c>
    </row>
    <row r="96" spans="2:9" x14ac:dyDescent="0.2">
      <c r="B96" s="117" t="s">
        <v>376</v>
      </c>
      <c r="C96" s="116"/>
      <c r="D96" s="103"/>
      <c r="E96" s="92"/>
      <c r="F96" s="103">
        <f t="shared" si="21"/>
        <v>0</v>
      </c>
      <c r="G96" s="92"/>
      <c r="H96" s="92"/>
      <c r="I96" s="92">
        <f t="shared" si="19"/>
        <v>0</v>
      </c>
    </row>
    <row r="97" spans="2:9" x14ac:dyDescent="0.2">
      <c r="B97" s="117" t="s">
        <v>375</v>
      </c>
      <c r="C97" s="116"/>
      <c r="D97" s="103"/>
      <c r="E97" s="92"/>
      <c r="F97" s="103">
        <f t="shared" si="21"/>
        <v>0</v>
      </c>
      <c r="G97" s="92"/>
      <c r="H97" s="92"/>
      <c r="I97" s="92">
        <f t="shared" si="19"/>
        <v>0</v>
      </c>
    </row>
    <row r="98" spans="2:9" x14ac:dyDescent="0.2">
      <c r="B98" s="117" t="s">
        <v>374</v>
      </c>
      <c r="C98" s="116"/>
      <c r="D98" s="103"/>
      <c r="E98" s="92"/>
      <c r="F98" s="103">
        <f t="shared" si="21"/>
        <v>0</v>
      </c>
      <c r="G98" s="92"/>
      <c r="H98" s="92"/>
      <c r="I98" s="92">
        <f t="shared" si="19"/>
        <v>0</v>
      </c>
    </row>
    <row r="99" spans="2:9" x14ac:dyDescent="0.2">
      <c r="B99" s="117" t="s">
        <v>373</v>
      </c>
      <c r="C99" s="116"/>
      <c r="D99" s="103"/>
      <c r="E99" s="92"/>
      <c r="F99" s="103">
        <f t="shared" si="21"/>
        <v>0</v>
      </c>
      <c r="G99" s="92"/>
      <c r="H99" s="92"/>
      <c r="I99" s="92">
        <f t="shared" si="19"/>
        <v>0</v>
      </c>
    </row>
    <row r="100" spans="2:9" x14ac:dyDescent="0.2">
      <c r="B100" s="117" t="s">
        <v>372</v>
      </c>
      <c r="C100" s="116"/>
      <c r="D100" s="103"/>
      <c r="E100" s="92"/>
      <c r="F100" s="103">
        <f t="shared" si="21"/>
        <v>0</v>
      </c>
      <c r="G100" s="92"/>
      <c r="H100" s="92"/>
      <c r="I100" s="92">
        <f t="shared" si="19"/>
        <v>0</v>
      </c>
    </row>
    <row r="101" spans="2:9" x14ac:dyDescent="0.2">
      <c r="B101" s="117" t="s">
        <v>371</v>
      </c>
      <c r="C101" s="116"/>
      <c r="D101" s="103"/>
      <c r="E101" s="92"/>
      <c r="F101" s="103">
        <f t="shared" si="21"/>
        <v>0</v>
      </c>
      <c r="G101" s="92"/>
      <c r="H101" s="92"/>
      <c r="I101" s="92">
        <f t="shared" si="19"/>
        <v>0</v>
      </c>
    </row>
    <row r="102" spans="2:9" x14ac:dyDescent="0.2">
      <c r="B102" s="117" t="s">
        <v>370</v>
      </c>
      <c r="C102" s="116"/>
      <c r="D102" s="103"/>
      <c r="E102" s="92"/>
      <c r="F102" s="103">
        <f t="shared" si="21"/>
        <v>0</v>
      </c>
      <c r="G102" s="92"/>
      <c r="H102" s="92"/>
      <c r="I102" s="92">
        <f t="shared" si="19"/>
        <v>0</v>
      </c>
    </row>
    <row r="103" spans="2:9" x14ac:dyDescent="0.2">
      <c r="B103" s="117" t="s">
        <v>369</v>
      </c>
      <c r="C103" s="116"/>
      <c r="D103" s="103"/>
      <c r="E103" s="92"/>
      <c r="F103" s="103">
        <f t="shared" si="21"/>
        <v>0</v>
      </c>
      <c r="G103" s="92"/>
      <c r="H103" s="92"/>
      <c r="I103" s="92">
        <f t="shared" si="19"/>
        <v>0</v>
      </c>
    </row>
    <row r="104" spans="2:9" x14ac:dyDescent="0.2">
      <c r="B104" s="115" t="s">
        <v>368</v>
      </c>
      <c r="C104" s="114"/>
      <c r="D104" s="103">
        <f>SUM(D105:D113)</f>
        <v>0</v>
      </c>
      <c r="E104" s="103">
        <f>SUM(E105:E113)</f>
        <v>14615436</v>
      </c>
      <c r="F104" s="103">
        <f>SUM(F105:F113)</f>
        <v>14615436</v>
      </c>
      <c r="G104" s="103">
        <f>SUM(G105:G113)</f>
        <v>14615436</v>
      </c>
      <c r="H104" s="103">
        <f>SUM(H105:H113)</f>
        <v>14615436</v>
      </c>
      <c r="I104" s="92">
        <f t="shared" si="19"/>
        <v>0</v>
      </c>
    </row>
    <row r="105" spans="2:9" x14ac:dyDescent="0.2">
      <c r="B105" s="117" t="s">
        <v>367</v>
      </c>
      <c r="C105" s="116"/>
      <c r="D105" s="103"/>
      <c r="E105" s="92"/>
      <c r="F105" s="92">
        <f t="shared" ref="F105:F113" si="22">D105+E105</f>
        <v>0</v>
      </c>
      <c r="G105" s="92"/>
      <c r="H105" s="92"/>
      <c r="I105" s="92">
        <f t="shared" si="19"/>
        <v>0</v>
      </c>
    </row>
    <row r="106" spans="2:9" x14ac:dyDescent="0.2">
      <c r="B106" s="117" t="s">
        <v>366</v>
      </c>
      <c r="C106" s="116"/>
      <c r="D106" s="103"/>
      <c r="E106" s="92"/>
      <c r="F106" s="92">
        <f t="shared" si="22"/>
        <v>0</v>
      </c>
      <c r="G106" s="92"/>
      <c r="H106" s="92"/>
      <c r="I106" s="92">
        <f t="shared" si="19"/>
        <v>0</v>
      </c>
    </row>
    <row r="107" spans="2:9" x14ac:dyDescent="0.2">
      <c r="B107" s="117" t="s">
        <v>365</v>
      </c>
      <c r="C107" s="116"/>
      <c r="D107" s="103"/>
      <c r="E107" s="92"/>
      <c r="F107" s="92">
        <f t="shared" si="22"/>
        <v>0</v>
      </c>
      <c r="G107" s="92"/>
      <c r="H107" s="92"/>
      <c r="I107" s="92">
        <f t="shared" si="19"/>
        <v>0</v>
      </c>
    </row>
    <row r="108" spans="2:9" x14ac:dyDescent="0.2">
      <c r="B108" s="117" t="s">
        <v>364</v>
      </c>
      <c r="C108" s="116"/>
      <c r="D108" s="103"/>
      <c r="E108" s="92"/>
      <c r="F108" s="92">
        <f t="shared" si="22"/>
        <v>0</v>
      </c>
      <c r="G108" s="92"/>
      <c r="H108" s="92"/>
      <c r="I108" s="92">
        <f t="shared" si="19"/>
        <v>0</v>
      </c>
    </row>
    <row r="109" spans="2:9" x14ac:dyDescent="0.2">
      <c r="B109" s="117" t="s">
        <v>363</v>
      </c>
      <c r="C109" s="116"/>
      <c r="D109" s="103">
        <v>0</v>
      </c>
      <c r="E109" s="92">
        <v>14615436</v>
      </c>
      <c r="F109" s="92">
        <f t="shared" si="22"/>
        <v>14615436</v>
      </c>
      <c r="G109" s="92">
        <v>14615436</v>
      </c>
      <c r="H109" s="92">
        <v>14615436</v>
      </c>
      <c r="I109" s="92">
        <f t="shared" si="19"/>
        <v>0</v>
      </c>
    </row>
    <row r="110" spans="2:9" x14ac:dyDescent="0.2">
      <c r="B110" s="117" t="s">
        <v>362</v>
      </c>
      <c r="C110" s="116"/>
      <c r="D110" s="103"/>
      <c r="E110" s="92"/>
      <c r="F110" s="92">
        <f t="shared" si="22"/>
        <v>0</v>
      </c>
      <c r="G110" s="92"/>
      <c r="H110" s="92"/>
      <c r="I110" s="92">
        <f t="shared" si="19"/>
        <v>0</v>
      </c>
    </row>
    <row r="111" spans="2:9" x14ac:dyDescent="0.2">
      <c r="B111" s="117" t="s">
        <v>361</v>
      </c>
      <c r="C111" s="116"/>
      <c r="D111" s="103"/>
      <c r="E111" s="92"/>
      <c r="F111" s="92">
        <f t="shared" si="22"/>
        <v>0</v>
      </c>
      <c r="G111" s="92"/>
      <c r="H111" s="92"/>
      <c r="I111" s="92">
        <f t="shared" si="19"/>
        <v>0</v>
      </c>
    </row>
    <row r="112" spans="2:9" x14ac:dyDescent="0.2">
      <c r="B112" s="117" t="s">
        <v>360</v>
      </c>
      <c r="C112" s="116"/>
      <c r="D112" s="103"/>
      <c r="E112" s="92"/>
      <c r="F112" s="92">
        <f t="shared" si="22"/>
        <v>0</v>
      </c>
      <c r="G112" s="92"/>
      <c r="H112" s="92"/>
      <c r="I112" s="92">
        <f t="shared" si="19"/>
        <v>0</v>
      </c>
    </row>
    <row r="113" spans="2:9" x14ac:dyDescent="0.2">
      <c r="B113" s="117" t="s">
        <v>359</v>
      </c>
      <c r="C113" s="116"/>
      <c r="D113" s="103"/>
      <c r="E113" s="92"/>
      <c r="F113" s="92">
        <f t="shared" si="22"/>
        <v>0</v>
      </c>
      <c r="G113" s="92"/>
      <c r="H113" s="92"/>
      <c r="I113" s="92">
        <f t="shared" si="19"/>
        <v>0</v>
      </c>
    </row>
    <row r="114" spans="2:9" ht="25.5" customHeight="1" x14ac:dyDescent="0.2">
      <c r="B114" s="333" t="s">
        <v>358</v>
      </c>
      <c r="C114" s="334"/>
      <c r="D114" s="103">
        <f>SUM(D115:D123)</f>
        <v>0</v>
      </c>
      <c r="E114" s="103">
        <f>SUM(E115:E123)</f>
        <v>0</v>
      </c>
      <c r="F114" s="103">
        <f>SUM(F115:F123)</f>
        <v>0</v>
      </c>
      <c r="G114" s="103">
        <f>SUM(G115:G123)</f>
        <v>0</v>
      </c>
      <c r="H114" s="103">
        <f>SUM(H115:H123)</f>
        <v>0</v>
      </c>
      <c r="I114" s="92">
        <f t="shared" si="19"/>
        <v>0</v>
      </c>
    </row>
    <row r="115" spans="2:9" x14ac:dyDescent="0.2">
      <c r="B115" s="117" t="s">
        <v>357</v>
      </c>
      <c r="C115" s="116"/>
      <c r="D115" s="103"/>
      <c r="E115" s="92"/>
      <c r="F115" s="92">
        <f t="shared" ref="F115:F123" si="23">D115+E115</f>
        <v>0</v>
      </c>
      <c r="G115" s="92"/>
      <c r="H115" s="92"/>
      <c r="I115" s="92">
        <f t="shared" si="19"/>
        <v>0</v>
      </c>
    </row>
    <row r="116" spans="2:9" x14ac:dyDescent="0.2">
      <c r="B116" s="117" t="s">
        <v>356</v>
      </c>
      <c r="C116" s="116"/>
      <c r="D116" s="103"/>
      <c r="E116" s="92"/>
      <c r="F116" s="92">
        <f t="shared" si="23"/>
        <v>0</v>
      </c>
      <c r="G116" s="92"/>
      <c r="H116" s="92"/>
      <c r="I116" s="92">
        <f t="shared" si="19"/>
        <v>0</v>
      </c>
    </row>
    <row r="117" spans="2:9" x14ac:dyDescent="0.2">
      <c r="B117" s="117" t="s">
        <v>355</v>
      </c>
      <c r="C117" s="116"/>
      <c r="D117" s="103"/>
      <c r="E117" s="92"/>
      <c r="F117" s="92">
        <f t="shared" si="23"/>
        <v>0</v>
      </c>
      <c r="G117" s="92"/>
      <c r="H117" s="92"/>
      <c r="I117" s="92">
        <f t="shared" si="19"/>
        <v>0</v>
      </c>
    </row>
    <row r="118" spans="2:9" x14ac:dyDescent="0.2">
      <c r="B118" s="117" t="s">
        <v>354</v>
      </c>
      <c r="C118" s="116"/>
      <c r="D118" s="103"/>
      <c r="E118" s="92"/>
      <c r="F118" s="92">
        <f t="shared" si="23"/>
        <v>0</v>
      </c>
      <c r="G118" s="92"/>
      <c r="H118" s="92"/>
      <c r="I118" s="92">
        <f t="shared" ref="I118:I149" si="24">F118-G118</f>
        <v>0</v>
      </c>
    </row>
    <row r="119" spans="2:9" x14ac:dyDescent="0.2">
      <c r="B119" s="117" t="s">
        <v>353</v>
      </c>
      <c r="C119" s="116"/>
      <c r="D119" s="103"/>
      <c r="E119" s="92"/>
      <c r="F119" s="92">
        <f t="shared" si="23"/>
        <v>0</v>
      </c>
      <c r="G119" s="92"/>
      <c r="H119" s="92"/>
      <c r="I119" s="92">
        <f t="shared" si="24"/>
        <v>0</v>
      </c>
    </row>
    <row r="120" spans="2:9" x14ac:dyDescent="0.2">
      <c r="B120" s="117" t="s">
        <v>352</v>
      </c>
      <c r="C120" s="116"/>
      <c r="D120" s="103"/>
      <c r="E120" s="92"/>
      <c r="F120" s="92">
        <f t="shared" si="23"/>
        <v>0</v>
      </c>
      <c r="G120" s="92"/>
      <c r="H120" s="92"/>
      <c r="I120" s="92">
        <f t="shared" si="24"/>
        <v>0</v>
      </c>
    </row>
    <row r="121" spans="2:9" x14ac:dyDescent="0.2">
      <c r="B121" s="117" t="s">
        <v>351</v>
      </c>
      <c r="C121" s="116"/>
      <c r="D121" s="103"/>
      <c r="E121" s="92"/>
      <c r="F121" s="92">
        <f t="shared" si="23"/>
        <v>0</v>
      </c>
      <c r="G121" s="92"/>
      <c r="H121" s="92"/>
      <c r="I121" s="92">
        <f t="shared" si="24"/>
        <v>0</v>
      </c>
    </row>
    <row r="122" spans="2:9" x14ac:dyDescent="0.2">
      <c r="B122" s="117" t="s">
        <v>350</v>
      </c>
      <c r="C122" s="116"/>
      <c r="D122" s="103"/>
      <c r="E122" s="92"/>
      <c r="F122" s="92">
        <f t="shared" si="23"/>
        <v>0</v>
      </c>
      <c r="G122" s="92"/>
      <c r="H122" s="92"/>
      <c r="I122" s="92">
        <f t="shared" si="24"/>
        <v>0</v>
      </c>
    </row>
    <row r="123" spans="2:9" x14ac:dyDescent="0.2">
      <c r="B123" s="117" t="s">
        <v>349</v>
      </c>
      <c r="C123" s="116"/>
      <c r="D123" s="103"/>
      <c r="E123" s="92"/>
      <c r="F123" s="92">
        <f t="shared" si="23"/>
        <v>0</v>
      </c>
      <c r="G123" s="92"/>
      <c r="H123" s="92"/>
      <c r="I123" s="92">
        <f t="shared" si="24"/>
        <v>0</v>
      </c>
    </row>
    <row r="124" spans="2:9" x14ac:dyDescent="0.2">
      <c r="B124" s="115" t="s">
        <v>348</v>
      </c>
      <c r="C124" s="114"/>
      <c r="D124" s="103">
        <f>SUM(D125:D133)</f>
        <v>0</v>
      </c>
      <c r="E124" s="103">
        <f>SUM(E125:E133)</f>
        <v>0</v>
      </c>
      <c r="F124" s="103">
        <f>SUM(F125:F133)</f>
        <v>0</v>
      </c>
      <c r="G124" s="103">
        <f>SUM(G125:G133)</f>
        <v>0</v>
      </c>
      <c r="H124" s="103">
        <f>SUM(H125:H133)</f>
        <v>0</v>
      </c>
      <c r="I124" s="92">
        <f t="shared" si="24"/>
        <v>0</v>
      </c>
    </row>
    <row r="125" spans="2:9" x14ac:dyDescent="0.2">
      <c r="B125" s="117" t="s">
        <v>347</v>
      </c>
      <c r="C125" s="116"/>
      <c r="D125" s="103"/>
      <c r="E125" s="92"/>
      <c r="F125" s="92">
        <f t="shared" ref="F125:F133" si="25">D125+E125</f>
        <v>0</v>
      </c>
      <c r="G125" s="92"/>
      <c r="H125" s="92"/>
      <c r="I125" s="92">
        <f t="shared" si="24"/>
        <v>0</v>
      </c>
    </row>
    <row r="126" spans="2:9" x14ac:dyDescent="0.2">
      <c r="B126" s="117" t="s">
        <v>346</v>
      </c>
      <c r="C126" s="116"/>
      <c r="D126" s="103"/>
      <c r="E126" s="92"/>
      <c r="F126" s="92">
        <f t="shared" si="25"/>
        <v>0</v>
      </c>
      <c r="G126" s="92"/>
      <c r="H126" s="92"/>
      <c r="I126" s="92">
        <f t="shared" si="24"/>
        <v>0</v>
      </c>
    </row>
    <row r="127" spans="2:9" x14ac:dyDescent="0.2">
      <c r="B127" s="117" t="s">
        <v>345</v>
      </c>
      <c r="C127" s="116"/>
      <c r="D127" s="103"/>
      <c r="E127" s="92"/>
      <c r="F127" s="92">
        <f t="shared" si="25"/>
        <v>0</v>
      </c>
      <c r="G127" s="92"/>
      <c r="H127" s="92"/>
      <c r="I127" s="92">
        <f t="shared" si="24"/>
        <v>0</v>
      </c>
    </row>
    <row r="128" spans="2:9" x14ac:dyDescent="0.2">
      <c r="B128" s="117" t="s">
        <v>344</v>
      </c>
      <c r="C128" s="116"/>
      <c r="D128" s="103"/>
      <c r="E128" s="92"/>
      <c r="F128" s="92">
        <f t="shared" si="25"/>
        <v>0</v>
      </c>
      <c r="G128" s="92"/>
      <c r="H128" s="92"/>
      <c r="I128" s="92">
        <f t="shared" si="24"/>
        <v>0</v>
      </c>
    </row>
    <row r="129" spans="2:9" x14ac:dyDescent="0.2">
      <c r="B129" s="117" t="s">
        <v>343</v>
      </c>
      <c r="C129" s="116"/>
      <c r="D129" s="103"/>
      <c r="E129" s="92"/>
      <c r="F129" s="92">
        <f t="shared" si="25"/>
        <v>0</v>
      </c>
      <c r="G129" s="92"/>
      <c r="H129" s="92"/>
      <c r="I129" s="92">
        <f t="shared" si="24"/>
        <v>0</v>
      </c>
    </row>
    <row r="130" spans="2:9" x14ac:dyDescent="0.2">
      <c r="B130" s="117" t="s">
        <v>342</v>
      </c>
      <c r="C130" s="116"/>
      <c r="D130" s="103"/>
      <c r="E130" s="92"/>
      <c r="F130" s="92">
        <f t="shared" si="25"/>
        <v>0</v>
      </c>
      <c r="G130" s="92"/>
      <c r="H130" s="92"/>
      <c r="I130" s="92">
        <f t="shared" si="24"/>
        <v>0</v>
      </c>
    </row>
    <row r="131" spans="2:9" x14ac:dyDescent="0.2">
      <c r="B131" s="117" t="s">
        <v>341</v>
      </c>
      <c r="C131" s="116"/>
      <c r="D131" s="103"/>
      <c r="E131" s="92"/>
      <c r="F131" s="92">
        <f t="shared" si="25"/>
        <v>0</v>
      </c>
      <c r="G131" s="92"/>
      <c r="H131" s="92"/>
      <c r="I131" s="92">
        <f t="shared" si="24"/>
        <v>0</v>
      </c>
    </row>
    <row r="132" spans="2:9" x14ac:dyDescent="0.2">
      <c r="B132" s="117" t="s">
        <v>340</v>
      </c>
      <c r="C132" s="116"/>
      <c r="D132" s="103"/>
      <c r="E132" s="92"/>
      <c r="F132" s="92">
        <f t="shared" si="25"/>
        <v>0</v>
      </c>
      <c r="G132" s="92"/>
      <c r="H132" s="92"/>
      <c r="I132" s="92">
        <f t="shared" si="24"/>
        <v>0</v>
      </c>
    </row>
    <row r="133" spans="2:9" x14ac:dyDescent="0.2">
      <c r="B133" s="117" t="s">
        <v>339</v>
      </c>
      <c r="C133" s="116"/>
      <c r="D133" s="103"/>
      <c r="E133" s="92"/>
      <c r="F133" s="92">
        <f t="shared" si="25"/>
        <v>0</v>
      </c>
      <c r="G133" s="92"/>
      <c r="H133" s="92"/>
      <c r="I133" s="92">
        <f t="shared" si="24"/>
        <v>0</v>
      </c>
    </row>
    <row r="134" spans="2:9" x14ac:dyDescent="0.2">
      <c r="B134" s="115" t="s">
        <v>338</v>
      </c>
      <c r="C134" s="114"/>
      <c r="D134" s="103">
        <f>SUM(D135:D137)</f>
        <v>253504681</v>
      </c>
      <c r="E134" s="103">
        <f>SUM(E135:E137)</f>
        <v>-44553294.5</v>
      </c>
      <c r="F134" s="103">
        <f>SUM(F135:F137)</f>
        <v>208951386.5</v>
      </c>
      <c r="G134" s="103">
        <f>SUM(G135:G137)</f>
        <v>0</v>
      </c>
      <c r="H134" s="103">
        <f>SUM(H135:H137)</f>
        <v>0</v>
      </c>
      <c r="I134" s="92">
        <f t="shared" si="24"/>
        <v>208951386.5</v>
      </c>
    </row>
    <row r="135" spans="2:9" x14ac:dyDescent="0.2">
      <c r="B135" s="117" t="s">
        <v>337</v>
      </c>
      <c r="C135" s="116"/>
      <c r="D135" s="103">
        <v>253504681</v>
      </c>
      <c r="E135" s="92">
        <v>-44553294.5</v>
      </c>
      <c r="F135" s="92">
        <f>D135+E135</f>
        <v>208951386.5</v>
      </c>
      <c r="G135" s="92">
        <v>0</v>
      </c>
      <c r="H135" s="92">
        <v>0</v>
      </c>
      <c r="I135" s="92">
        <f t="shared" si="24"/>
        <v>208951386.5</v>
      </c>
    </row>
    <row r="136" spans="2:9" x14ac:dyDescent="0.2">
      <c r="B136" s="117" t="s">
        <v>336</v>
      </c>
      <c r="C136" s="116"/>
      <c r="D136" s="103"/>
      <c r="E136" s="92"/>
      <c r="F136" s="92">
        <f>D136+E136</f>
        <v>0</v>
      </c>
      <c r="G136" s="92"/>
      <c r="H136" s="92"/>
      <c r="I136" s="92">
        <f t="shared" si="24"/>
        <v>0</v>
      </c>
    </row>
    <row r="137" spans="2:9" x14ac:dyDescent="0.2">
      <c r="B137" s="117" t="s">
        <v>335</v>
      </c>
      <c r="C137" s="116"/>
      <c r="D137" s="103"/>
      <c r="E137" s="92"/>
      <c r="F137" s="92">
        <f>D137+E137</f>
        <v>0</v>
      </c>
      <c r="G137" s="92"/>
      <c r="H137" s="92"/>
      <c r="I137" s="92">
        <f t="shared" si="24"/>
        <v>0</v>
      </c>
    </row>
    <row r="138" spans="2:9" x14ac:dyDescent="0.2">
      <c r="B138" s="115" t="s">
        <v>334</v>
      </c>
      <c r="C138" s="114"/>
      <c r="D138" s="103">
        <f>SUM(D139:D146)</f>
        <v>0</v>
      </c>
      <c r="E138" s="103">
        <f>SUM(E139:E146)</f>
        <v>0</v>
      </c>
      <c r="F138" s="103">
        <f>F139+F140+F141+F142+F143+F145+F146</f>
        <v>0</v>
      </c>
      <c r="G138" s="103">
        <f>SUM(G139:G146)</f>
        <v>0</v>
      </c>
      <c r="H138" s="103">
        <f>SUM(H139:H146)</f>
        <v>0</v>
      </c>
      <c r="I138" s="92">
        <f t="shared" si="24"/>
        <v>0</v>
      </c>
    </row>
    <row r="139" spans="2:9" x14ac:dyDescent="0.2">
      <c r="B139" s="117" t="s">
        <v>333</v>
      </c>
      <c r="C139" s="116"/>
      <c r="D139" s="103"/>
      <c r="E139" s="92"/>
      <c r="F139" s="92">
        <f t="shared" ref="F139:F146" si="26">D139+E139</f>
        <v>0</v>
      </c>
      <c r="G139" s="92"/>
      <c r="H139" s="92"/>
      <c r="I139" s="92">
        <f t="shared" si="24"/>
        <v>0</v>
      </c>
    </row>
    <row r="140" spans="2:9" x14ac:dyDescent="0.2">
      <c r="B140" s="117" t="s">
        <v>332</v>
      </c>
      <c r="C140" s="116"/>
      <c r="D140" s="103"/>
      <c r="E140" s="92"/>
      <c r="F140" s="92">
        <f t="shared" si="26"/>
        <v>0</v>
      </c>
      <c r="G140" s="92"/>
      <c r="H140" s="92"/>
      <c r="I140" s="92">
        <f t="shared" si="24"/>
        <v>0</v>
      </c>
    </row>
    <row r="141" spans="2:9" x14ac:dyDescent="0.2">
      <c r="B141" s="117" t="s">
        <v>331</v>
      </c>
      <c r="C141" s="116"/>
      <c r="D141" s="103"/>
      <c r="E141" s="92"/>
      <c r="F141" s="92">
        <f t="shared" si="26"/>
        <v>0</v>
      </c>
      <c r="G141" s="92"/>
      <c r="H141" s="92"/>
      <c r="I141" s="92">
        <f t="shared" si="24"/>
        <v>0</v>
      </c>
    </row>
    <row r="142" spans="2:9" x14ac:dyDescent="0.2">
      <c r="B142" s="117" t="s">
        <v>330</v>
      </c>
      <c r="C142" s="116"/>
      <c r="D142" s="103"/>
      <c r="E142" s="92"/>
      <c r="F142" s="92">
        <f t="shared" si="26"/>
        <v>0</v>
      </c>
      <c r="G142" s="92"/>
      <c r="H142" s="92"/>
      <c r="I142" s="92">
        <f t="shared" si="24"/>
        <v>0</v>
      </c>
    </row>
    <row r="143" spans="2:9" x14ac:dyDescent="0.2">
      <c r="B143" s="117" t="s">
        <v>329</v>
      </c>
      <c r="C143" s="116"/>
      <c r="D143" s="103"/>
      <c r="E143" s="92"/>
      <c r="F143" s="92">
        <f t="shared" si="26"/>
        <v>0</v>
      </c>
      <c r="G143" s="92"/>
      <c r="H143" s="92"/>
      <c r="I143" s="92">
        <f t="shared" si="24"/>
        <v>0</v>
      </c>
    </row>
    <row r="144" spans="2:9" x14ac:dyDescent="0.2">
      <c r="B144" s="117" t="s">
        <v>328</v>
      </c>
      <c r="C144" s="116"/>
      <c r="D144" s="103"/>
      <c r="E144" s="92"/>
      <c r="F144" s="92">
        <f t="shared" si="26"/>
        <v>0</v>
      </c>
      <c r="G144" s="92"/>
      <c r="H144" s="92"/>
      <c r="I144" s="92">
        <f t="shared" si="24"/>
        <v>0</v>
      </c>
    </row>
    <row r="145" spans="2:9" x14ac:dyDescent="0.2">
      <c r="B145" s="117" t="s">
        <v>327</v>
      </c>
      <c r="C145" s="116"/>
      <c r="D145" s="103"/>
      <c r="E145" s="92"/>
      <c r="F145" s="92">
        <f t="shared" si="26"/>
        <v>0</v>
      </c>
      <c r="G145" s="92"/>
      <c r="H145" s="92"/>
      <c r="I145" s="92">
        <f t="shared" si="24"/>
        <v>0</v>
      </c>
    </row>
    <row r="146" spans="2:9" x14ac:dyDescent="0.2">
      <c r="B146" s="117" t="s">
        <v>326</v>
      </c>
      <c r="C146" s="116"/>
      <c r="D146" s="103"/>
      <c r="E146" s="92"/>
      <c r="F146" s="92">
        <f t="shared" si="26"/>
        <v>0</v>
      </c>
      <c r="G146" s="92"/>
      <c r="H146" s="92"/>
      <c r="I146" s="92">
        <f t="shared" si="24"/>
        <v>0</v>
      </c>
    </row>
    <row r="147" spans="2:9" x14ac:dyDescent="0.2">
      <c r="B147" s="115" t="s">
        <v>325</v>
      </c>
      <c r="C147" s="114"/>
      <c r="D147" s="103">
        <f>SUM(D148:D150)</f>
        <v>0</v>
      </c>
      <c r="E147" s="103">
        <f>SUM(E148:E150)</f>
        <v>0</v>
      </c>
      <c r="F147" s="103">
        <f>SUM(F148:F150)</f>
        <v>0</v>
      </c>
      <c r="G147" s="103">
        <f>SUM(G148:G150)</f>
        <v>0</v>
      </c>
      <c r="H147" s="103">
        <f>SUM(H148:H150)</f>
        <v>0</v>
      </c>
      <c r="I147" s="92">
        <f t="shared" si="24"/>
        <v>0</v>
      </c>
    </row>
    <row r="148" spans="2:9" x14ac:dyDescent="0.2">
      <c r="B148" s="117" t="s">
        <v>324</v>
      </c>
      <c r="C148" s="116"/>
      <c r="D148" s="103"/>
      <c r="E148" s="92"/>
      <c r="F148" s="92">
        <f>D148+E148</f>
        <v>0</v>
      </c>
      <c r="G148" s="92"/>
      <c r="H148" s="92"/>
      <c r="I148" s="92">
        <f t="shared" si="24"/>
        <v>0</v>
      </c>
    </row>
    <row r="149" spans="2:9" x14ac:dyDescent="0.2">
      <c r="B149" s="117" t="s">
        <v>323</v>
      </c>
      <c r="C149" s="116"/>
      <c r="D149" s="103"/>
      <c r="E149" s="92"/>
      <c r="F149" s="92">
        <f>D149+E149</f>
        <v>0</v>
      </c>
      <c r="G149" s="92"/>
      <c r="H149" s="92"/>
      <c r="I149" s="92">
        <f t="shared" si="24"/>
        <v>0</v>
      </c>
    </row>
    <row r="150" spans="2:9" x14ac:dyDescent="0.2">
      <c r="B150" s="117" t="s">
        <v>322</v>
      </c>
      <c r="C150" s="116"/>
      <c r="D150" s="103"/>
      <c r="E150" s="92"/>
      <c r="F150" s="92">
        <f>D150+E150</f>
        <v>0</v>
      </c>
      <c r="G150" s="92"/>
      <c r="H150" s="92"/>
      <c r="I150" s="92">
        <f t="shared" ref="I150:I158" si="27">F150-G150</f>
        <v>0</v>
      </c>
    </row>
    <row r="151" spans="2:9" x14ac:dyDescent="0.2">
      <c r="B151" s="115" t="s">
        <v>321</v>
      </c>
      <c r="C151" s="114"/>
      <c r="D151" s="103">
        <f>SUM(D152:D158)</f>
        <v>0</v>
      </c>
      <c r="E151" s="103">
        <f>SUM(E152:E158)</f>
        <v>0</v>
      </c>
      <c r="F151" s="103">
        <f>SUM(F152:F158)</f>
        <v>0</v>
      </c>
      <c r="G151" s="103">
        <f>SUM(G152:G158)</f>
        <v>0</v>
      </c>
      <c r="H151" s="103">
        <f>SUM(H152:H158)</f>
        <v>0</v>
      </c>
      <c r="I151" s="92">
        <f t="shared" si="27"/>
        <v>0</v>
      </c>
    </row>
    <row r="152" spans="2:9" x14ac:dyDescent="0.2">
      <c r="B152" s="117" t="s">
        <v>320</v>
      </c>
      <c r="C152" s="116"/>
      <c r="D152" s="103"/>
      <c r="E152" s="92"/>
      <c r="F152" s="92">
        <f t="shared" ref="F152:F158" si="28">D152+E152</f>
        <v>0</v>
      </c>
      <c r="G152" s="92"/>
      <c r="H152" s="92"/>
      <c r="I152" s="92">
        <f t="shared" si="27"/>
        <v>0</v>
      </c>
    </row>
    <row r="153" spans="2:9" x14ac:dyDescent="0.2">
      <c r="B153" s="117" t="s">
        <v>319</v>
      </c>
      <c r="C153" s="116"/>
      <c r="D153" s="103"/>
      <c r="E153" s="92"/>
      <c r="F153" s="92">
        <f t="shared" si="28"/>
        <v>0</v>
      </c>
      <c r="G153" s="92"/>
      <c r="H153" s="92"/>
      <c r="I153" s="92">
        <f t="shared" si="27"/>
        <v>0</v>
      </c>
    </row>
    <row r="154" spans="2:9" x14ac:dyDescent="0.2">
      <c r="B154" s="117" t="s">
        <v>318</v>
      </c>
      <c r="C154" s="116"/>
      <c r="D154" s="103"/>
      <c r="E154" s="92"/>
      <c r="F154" s="92">
        <f t="shared" si="28"/>
        <v>0</v>
      </c>
      <c r="G154" s="92"/>
      <c r="H154" s="92"/>
      <c r="I154" s="92">
        <f t="shared" si="27"/>
        <v>0</v>
      </c>
    </row>
    <row r="155" spans="2:9" x14ac:dyDescent="0.2">
      <c r="B155" s="117" t="s">
        <v>317</v>
      </c>
      <c r="C155" s="116"/>
      <c r="D155" s="103"/>
      <c r="E155" s="92"/>
      <c r="F155" s="92">
        <f t="shared" si="28"/>
        <v>0</v>
      </c>
      <c r="G155" s="92"/>
      <c r="H155" s="92"/>
      <c r="I155" s="92">
        <f t="shared" si="27"/>
        <v>0</v>
      </c>
    </row>
    <row r="156" spans="2:9" x14ac:dyDescent="0.2">
      <c r="B156" s="117" t="s">
        <v>316</v>
      </c>
      <c r="C156" s="116"/>
      <c r="D156" s="103"/>
      <c r="E156" s="92"/>
      <c r="F156" s="92">
        <f t="shared" si="28"/>
        <v>0</v>
      </c>
      <c r="G156" s="92"/>
      <c r="H156" s="92"/>
      <c r="I156" s="92">
        <f t="shared" si="27"/>
        <v>0</v>
      </c>
    </row>
    <row r="157" spans="2:9" x14ac:dyDescent="0.2">
      <c r="B157" s="117" t="s">
        <v>315</v>
      </c>
      <c r="C157" s="116"/>
      <c r="D157" s="103"/>
      <c r="E157" s="92"/>
      <c r="F157" s="92">
        <f t="shared" si="28"/>
        <v>0</v>
      </c>
      <c r="G157" s="92"/>
      <c r="H157" s="92"/>
      <c r="I157" s="92">
        <f t="shared" si="27"/>
        <v>0</v>
      </c>
    </row>
    <row r="158" spans="2:9" x14ac:dyDescent="0.2">
      <c r="B158" s="117" t="s">
        <v>314</v>
      </c>
      <c r="C158" s="116"/>
      <c r="D158" s="103"/>
      <c r="E158" s="92"/>
      <c r="F158" s="92">
        <f t="shared" si="28"/>
        <v>0</v>
      </c>
      <c r="G158" s="92"/>
      <c r="H158" s="92"/>
      <c r="I158" s="92">
        <f t="shared" si="27"/>
        <v>0</v>
      </c>
    </row>
    <row r="159" spans="2:9" x14ac:dyDescent="0.2">
      <c r="B159" s="115"/>
      <c r="C159" s="114"/>
      <c r="D159" s="103"/>
      <c r="E159" s="92"/>
      <c r="F159" s="92"/>
      <c r="G159" s="92"/>
      <c r="H159" s="92"/>
      <c r="I159" s="92"/>
    </row>
    <row r="160" spans="2:9" x14ac:dyDescent="0.2">
      <c r="B160" s="113" t="s">
        <v>313</v>
      </c>
      <c r="C160" s="112"/>
      <c r="D160" s="111">
        <f t="shared" ref="D160:I160" si="29">D10+D85</f>
        <v>264094556</v>
      </c>
      <c r="E160" s="111">
        <f t="shared" si="29"/>
        <v>-29368175.670000002</v>
      </c>
      <c r="F160" s="111">
        <f t="shared" si="29"/>
        <v>234726380.33000001</v>
      </c>
      <c r="G160" s="111">
        <f t="shared" si="29"/>
        <v>16554525.359999999</v>
      </c>
      <c r="H160" s="111">
        <f t="shared" si="29"/>
        <v>16544207.76</v>
      </c>
      <c r="I160" s="111">
        <f t="shared" si="29"/>
        <v>218171854.97</v>
      </c>
    </row>
    <row r="161" spans="2:9" ht="13.5" thickBot="1" x14ac:dyDescent="0.25">
      <c r="B161" s="110"/>
      <c r="C161" s="109"/>
      <c r="D161" s="108"/>
      <c r="E161" s="88"/>
      <c r="F161" s="88"/>
      <c r="G161" s="88"/>
      <c r="H161" s="88"/>
      <c r="I161" s="88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H30"/>
  <sheetViews>
    <sheetView workbookViewId="0">
      <pane ySplit="8" topLeftCell="A9" activePane="bottomLeft" state="frozen"/>
      <selection pane="bottomLeft" activeCell="I33" sqref="I3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341" t="s">
        <v>120</v>
      </c>
      <c r="C2" s="342"/>
      <c r="D2" s="342"/>
      <c r="E2" s="342"/>
      <c r="F2" s="342"/>
      <c r="G2" s="342"/>
      <c r="H2" s="343"/>
    </row>
    <row r="3" spans="2:8" x14ac:dyDescent="0.2">
      <c r="B3" s="295" t="s">
        <v>394</v>
      </c>
      <c r="C3" s="344"/>
      <c r="D3" s="344"/>
      <c r="E3" s="344"/>
      <c r="F3" s="344"/>
      <c r="G3" s="344"/>
      <c r="H3" s="297"/>
    </row>
    <row r="4" spans="2:8" x14ac:dyDescent="0.2">
      <c r="B4" s="295" t="s">
        <v>400</v>
      </c>
      <c r="C4" s="344"/>
      <c r="D4" s="344"/>
      <c r="E4" s="344"/>
      <c r="F4" s="344"/>
      <c r="G4" s="344"/>
      <c r="H4" s="297"/>
    </row>
    <row r="5" spans="2:8" x14ac:dyDescent="0.2">
      <c r="B5" s="295" t="s">
        <v>173</v>
      </c>
      <c r="C5" s="344"/>
      <c r="D5" s="344"/>
      <c r="E5" s="344"/>
      <c r="F5" s="344"/>
      <c r="G5" s="344"/>
      <c r="H5" s="297"/>
    </row>
    <row r="6" spans="2:8" ht="13.5" thickBot="1" x14ac:dyDescent="0.25">
      <c r="B6" s="298" t="s">
        <v>1</v>
      </c>
      <c r="C6" s="299"/>
      <c r="D6" s="299"/>
      <c r="E6" s="299"/>
      <c r="F6" s="299"/>
      <c r="G6" s="299"/>
      <c r="H6" s="300"/>
    </row>
    <row r="7" spans="2:8" ht="13.5" thickBot="1" x14ac:dyDescent="0.25">
      <c r="B7" s="325" t="s">
        <v>2</v>
      </c>
      <c r="C7" s="338" t="s">
        <v>392</v>
      </c>
      <c r="D7" s="339"/>
      <c r="E7" s="339"/>
      <c r="F7" s="339"/>
      <c r="G7" s="340"/>
      <c r="H7" s="325" t="s">
        <v>391</v>
      </c>
    </row>
    <row r="8" spans="2:8" ht="26.25" thickBot="1" x14ac:dyDescent="0.25">
      <c r="B8" s="326"/>
      <c r="C8" s="23" t="s">
        <v>242</v>
      </c>
      <c r="D8" s="23" t="s">
        <v>308</v>
      </c>
      <c r="E8" s="23" t="s">
        <v>307</v>
      </c>
      <c r="F8" s="23" t="s">
        <v>212</v>
      </c>
      <c r="G8" s="23" t="s">
        <v>210</v>
      </c>
      <c r="H8" s="326"/>
    </row>
    <row r="9" spans="2:8" x14ac:dyDescent="0.2">
      <c r="B9" s="128" t="s">
        <v>399</v>
      </c>
      <c r="C9" s="134">
        <f t="shared" ref="C9:H9" si="0">SUM(C10:C17)</f>
        <v>10589875</v>
      </c>
      <c r="D9" s="134">
        <f t="shared" si="0"/>
        <v>569682.82999999996</v>
      </c>
      <c r="E9" s="134">
        <f t="shared" si="0"/>
        <v>11159557.83</v>
      </c>
      <c r="F9" s="134">
        <f t="shared" si="0"/>
        <v>1939089.36</v>
      </c>
      <c r="G9" s="134">
        <f t="shared" si="0"/>
        <v>1928771.76</v>
      </c>
      <c r="H9" s="134">
        <f t="shared" si="0"/>
        <v>9220468.4700000007</v>
      </c>
    </row>
    <row r="10" spans="2:8" ht="12.75" customHeight="1" x14ac:dyDescent="0.2">
      <c r="B10" s="130" t="s">
        <v>397</v>
      </c>
      <c r="C10" s="131">
        <v>10589875</v>
      </c>
      <c r="D10" s="131">
        <v>569682.82999999996</v>
      </c>
      <c r="E10" s="131">
        <f>C10+D10</f>
        <v>11159557.83</v>
      </c>
      <c r="F10" s="131">
        <v>1939089.36</v>
      </c>
      <c r="G10" s="131">
        <v>1928771.76</v>
      </c>
      <c r="H10" s="92">
        <f t="shared" ref="H10:H17" si="1">E10-F10</f>
        <v>9220468.4700000007</v>
      </c>
    </row>
    <row r="11" spans="2:8" x14ac:dyDescent="0.2">
      <c r="B11" s="130" t="s">
        <v>396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2">
        <f t="shared" si="1"/>
        <v>0</v>
      </c>
    </row>
    <row r="12" spans="2:8" x14ac:dyDescent="0.2">
      <c r="B12" s="130" t="s">
        <v>395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2">
        <f t="shared" si="1"/>
        <v>0</v>
      </c>
    </row>
    <row r="13" spans="2:8" x14ac:dyDescent="0.2">
      <c r="B13" s="130"/>
      <c r="C13" s="9"/>
      <c r="D13" s="9"/>
      <c r="E13" s="9"/>
      <c r="F13" s="9"/>
      <c r="G13" s="9"/>
      <c r="H13" s="92">
        <f t="shared" si="1"/>
        <v>0</v>
      </c>
    </row>
    <row r="14" spans="2:8" x14ac:dyDescent="0.2">
      <c r="B14" s="130"/>
      <c r="C14" s="9"/>
      <c r="D14" s="9"/>
      <c r="E14" s="9"/>
      <c r="F14" s="9"/>
      <c r="G14" s="9"/>
      <c r="H14" s="92">
        <f t="shared" si="1"/>
        <v>0</v>
      </c>
    </row>
    <row r="15" spans="2:8" x14ac:dyDescent="0.2">
      <c r="B15" s="130"/>
      <c r="C15" s="9"/>
      <c r="D15" s="9"/>
      <c r="E15" s="9"/>
      <c r="F15" s="9"/>
      <c r="G15" s="9"/>
      <c r="H15" s="92">
        <f t="shared" si="1"/>
        <v>0</v>
      </c>
    </row>
    <row r="16" spans="2:8" x14ac:dyDescent="0.2">
      <c r="B16" s="130"/>
      <c r="C16" s="9"/>
      <c r="D16" s="9"/>
      <c r="E16" s="9"/>
      <c r="F16" s="9"/>
      <c r="G16" s="9"/>
      <c r="H16" s="92">
        <f t="shared" si="1"/>
        <v>0</v>
      </c>
    </row>
    <row r="17" spans="2:8" x14ac:dyDescent="0.2">
      <c r="B17" s="130"/>
      <c r="C17" s="9"/>
      <c r="D17" s="9"/>
      <c r="E17" s="9"/>
      <c r="F17" s="9"/>
      <c r="G17" s="9"/>
      <c r="H17" s="92">
        <f t="shared" si="1"/>
        <v>0</v>
      </c>
    </row>
    <row r="18" spans="2:8" x14ac:dyDescent="0.2">
      <c r="B18" s="129"/>
      <c r="C18" s="9"/>
      <c r="D18" s="9"/>
      <c r="E18" s="9"/>
      <c r="F18" s="9"/>
      <c r="G18" s="9"/>
      <c r="H18" s="9"/>
    </row>
    <row r="19" spans="2:8" x14ac:dyDescent="0.2">
      <c r="B19" s="133" t="s">
        <v>398</v>
      </c>
      <c r="C19" s="132">
        <f t="shared" ref="C19:H19" si="2">SUM(C20:C27)</f>
        <v>253504681</v>
      </c>
      <c r="D19" s="132">
        <f t="shared" si="2"/>
        <v>-29937858.5</v>
      </c>
      <c r="E19" s="132">
        <f t="shared" si="2"/>
        <v>223566822.5</v>
      </c>
      <c r="F19" s="132">
        <f t="shared" si="2"/>
        <v>14615436</v>
      </c>
      <c r="G19" s="132">
        <f t="shared" si="2"/>
        <v>14615436</v>
      </c>
      <c r="H19" s="132">
        <f t="shared" si="2"/>
        <v>208951386.5</v>
      </c>
    </row>
    <row r="20" spans="2:8" x14ac:dyDescent="0.2">
      <c r="B20" s="130" t="s">
        <v>397</v>
      </c>
      <c r="C20" s="131">
        <v>253504681</v>
      </c>
      <c r="D20" s="131">
        <v>-29937858.5</v>
      </c>
      <c r="E20" s="131">
        <f>C20+D20</f>
        <v>223566822.5</v>
      </c>
      <c r="F20" s="131">
        <v>14615436</v>
      </c>
      <c r="G20" s="131">
        <v>14615436</v>
      </c>
      <c r="H20" s="92">
        <f t="shared" ref="H20:H28" si="3">E20-F20</f>
        <v>208951386.5</v>
      </c>
    </row>
    <row r="21" spans="2:8" x14ac:dyDescent="0.2">
      <c r="B21" s="130" t="s">
        <v>396</v>
      </c>
      <c r="C21" s="131">
        <v>0</v>
      </c>
      <c r="D21" s="131">
        <v>0</v>
      </c>
      <c r="E21" s="131">
        <f>C21+D21</f>
        <v>0</v>
      </c>
      <c r="F21" s="131">
        <v>0</v>
      </c>
      <c r="G21" s="131">
        <v>0</v>
      </c>
      <c r="H21" s="92">
        <f t="shared" si="3"/>
        <v>0</v>
      </c>
    </row>
    <row r="22" spans="2:8" x14ac:dyDescent="0.2">
      <c r="B22" s="130" t="s">
        <v>395</v>
      </c>
      <c r="C22" s="131">
        <v>0</v>
      </c>
      <c r="D22" s="131">
        <v>0</v>
      </c>
      <c r="E22" s="131">
        <f>C22+D22</f>
        <v>0</v>
      </c>
      <c r="F22" s="131">
        <v>0</v>
      </c>
      <c r="G22" s="131">
        <v>0</v>
      </c>
      <c r="H22" s="92">
        <f t="shared" si="3"/>
        <v>0</v>
      </c>
    </row>
    <row r="23" spans="2:8" x14ac:dyDescent="0.2">
      <c r="B23" s="130"/>
      <c r="C23" s="131"/>
      <c r="D23" s="131"/>
      <c r="E23" s="131"/>
      <c r="F23" s="131"/>
      <c r="G23" s="131"/>
      <c r="H23" s="92">
        <f t="shared" si="3"/>
        <v>0</v>
      </c>
    </row>
    <row r="24" spans="2:8" x14ac:dyDescent="0.2">
      <c r="B24" s="130"/>
      <c r="C24" s="9"/>
      <c r="D24" s="9"/>
      <c r="E24" s="9"/>
      <c r="F24" s="9"/>
      <c r="G24" s="9"/>
      <c r="H24" s="92">
        <f t="shared" si="3"/>
        <v>0</v>
      </c>
    </row>
    <row r="25" spans="2:8" x14ac:dyDescent="0.2">
      <c r="B25" s="130"/>
      <c r="C25" s="9"/>
      <c r="D25" s="9"/>
      <c r="E25" s="9"/>
      <c r="F25" s="9"/>
      <c r="G25" s="9"/>
      <c r="H25" s="92">
        <f t="shared" si="3"/>
        <v>0</v>
      </c>
    </row>
    <row r="26" spans="2:8" x14ac:dyDescent="0.2">
      <c r="B26" s="130"/>
      <c r="C26" s="9"/>
      <c r="D26" s="9"/>
      <c r="E26" s="9"/>
      <c r="F26" s="9"/>
      <c r="G26" s="9"/>
      <c r="H26" s="92">
        <f t="shared" si="3"/>
        <v>0</v>
      </c>
    </row>
    <row r="27" spans="2:8" x14ac:dyDescent="0.2">
      <c r="B27" s="130"/>
      <c r="C27" s="9"/>
      <c r="D27" s="9"/>
      <c r="E27" s="9"/>
      <c r="F27" s="9"/>
      <c r="G27" s="9"/>
      <c r="H27" s="92">
        <f t="shared" si="3"/>
        <v>0</v>
      </c>
    </row>
    <row r="28" spans="2:8" x14ac:dyDescent="0.2">
      <c r="B28" s="129"/>
      <c r="C28" s="9"/>
      <c r="D28" s="9"/>
      <c r="E28" s="9"/>
      <c r="F28" s="9"/>
      <c r="G28" s="9"/>
      <c r="H28" s="92">
        <f t="shared" si="3"/>
        <v>0</v>
      </c>
    </row>
    <row r="29" spans="2:8" x14ac:dyDescent="0.2">
      <c r="B29" s="128" t="s">
        <v>313</v>
      </c>
      <c r="C29" s="7">
        <f t="shared" ref="C29:H29" si="4">C9+C19</f>
        <v>264094556</v>
      </c>
      <c r="D29" s="7">
        <f t="shared" si="4"/>
        <v>-29368175.670000002</v>
      </c>
      <c r="E29" s="7">
        <f t="shared" si="4"/>
        <v>234726380.33000001</v>
      </c>
      <c r="F29" s="7">
        <f t="shared" si="4"/>
        <v>16554525.359999999</v>
      </c>
      <c r="G29" s="7">
        <f t="shared" si="4"/>
        <v>16544207.76</v>
      </c>
      <c r="H29" s="7">
        <f t="shared" si="4"/>
        <v>218171854.97</v>
      </c>
    </row>
    <row r="30" spans="2:8" ht="13.5" thickBot="1" x14ac:dyDescent="0.25">
      <c r="B30" s="127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G86"/>
  <sheetViews>
    <sheetView workbookViewId="0">
      <pane ySplit="9" topLeftCell="A61" activePane="bottomLeft" state="frozen"/>
      <selection pane="bottomLeft" activeCell="H89" sqref="H89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292" t="s">
        <v>120</v>
      </c>
      <c r="B2" s="293"/>
      <c r="C2" s="293"/>
      <c r="D2" s="293"/>
      <c r="E2" s="293"/>
      <c r="F2" s="293"/>
      <c r="G2" s="335"/>
    </row>
    <row r="3" spans="1:7" x14ac:dyDescent="0.2">
      <c r="A3" s="317" t="s">
        <v>394</v>
      </c>
      <c r="B3" s="318"/>
      <c r="C3" s="318"/>
      <c r="D3" s="318"/>
      <c r="E3" s="318"/>
      <c r="F3" s="318"/>
      <c r="G3" s="336"/>
    </row>
    <row r="4" spans="1:7" x14ac:dyDescent="0.2">
      <c r="A4" s="317" t="s">
        <v>435</v>
      </c>
      <c r="B4" s="318"/>
      <c r="C4" s="318"/>
      <c r="D4" s="318"/>
      <c r="E4" s="318"/>
      <c r="F4" s="318"/>
      <c r="G4" s="336"/>
    </row>
    <row r="5" spans="1:7" x14ac:dyDescent="0.2">
      <c r="A5" s="317" t="s">
        <v>173</v>
      </c>
      <c r="B5" s="318"/>
      <c r="C5" s="318"/>
      <c r="D5" s="318"/>
      <c r="E5" s="318"/>
      <c r="F5" s="318"/>
      <c r="G5" s="336"/>
    </row>
    <row r="6" spans="1:7" ht="13.5" thickBot="1" x14ac:dyDescent="0.25">
      <c r="A6" s="320" t="s">
        <v>1</v>
      </c>
      <c r="B6" s="321"/>
      <c r="C6" s="321"/>
      <c r="D6" s="321"/>
      <c r="E6" s="321"/>
      <c r="F6" s="321"/>
      <c r="G6" s="337"/>
    </row>
    <row r="7" spans="1:7" ht="15.75" customHeight="1" x14ac:dyDescent="0.2">
      <c r="A7" s="292" t="s">
        <v>2</v>
      </c>
      <c r="B7" s="341" t="s">
        <v>392</v>
      </c>
      <c r="C7" s="342"/>
      <c r="D7" s="342"/>
      <c r="E7" s="342"/>
      <c r="F7" s="343"/>
      <c r="G7" s="325" t="s">
        <v>391</v>
      </c>
    </row>
    <row r="8" spans="1:7" ht="15.75" customHeight="1" thickBot="1" x14ac:dyDescent="0.25">
      <c r="A8" s="317"/>
      <c r="B8" s="298"/>
      <c r="C8" s="299"/>
      <c r="D8" s="299"/>
      <c r="E8" s="299"/>
      <c r="F8" s="300"/>
      <c r="G8" s="345"/>
    </row>
    <row r="9" spans="1:7" ht="26.25" thickBot="1" x14ac:dyDescent="0.25">
      <c r="A9" s="320"/>
      <c r="B9" s="144" t="s">
        <v>242</v>
      </c>
      <c r="C9" s="23" t="s">
        <v>390</v>
      </c>
      <c r="D9" s="23" t="s">
        <v>389</v>
      </c>
      <c r="E9" s="23" t="s">
        <v>212</v>
      </c>
      <c r="F9" s="23" t="s">
        <v>210</v>
      </c>
      <c r="G9" s="326"/>
    </row>
    <row r="10" spans="1:7" x14ac:dyDescent="0.2">
      <c r="A10" s="143"/>
      <c r="B10" s="142"/>
      <c r="C10" s="142"/>
      <c r="D10" s="142"/>
      <c r="E10" s="142"/>
      <c r="F10" s="142"/>
      <c r="G10" s="142"/>
    </row>
    <row r="11" spans="1:7" x14ac:dyDescent="0.2">
      <c r="A11" s="137" t="s">
        <v>434</v>
      </c>
      <c r="B11" s="59">
        <f t="shared" ref="B11:G11" si="0">B12+B22+B31+B42</f>
        <v>10589875</v>
      </c>
      <c r="C11" s="59">
        <f t="shared" si="0"/>
        <v>569682.82999999996</v>
      </c>
      <c r="D11" s="59">
        <f t="shared" si="0"/>
        <v>11159557.83</v>
      </c>
      <c r="E11" s="59">
        <f t="shared" si="0"/>
        <v>1939089.36</v>
      </c>
      <c r="F11" s="59">
        <f t="shared" si="0"/>
        <v>1928771.76</v>
      </c>
      <c r="G11" s="59">
        <f t="shared" si="0"/>
        <v>9220468.4700000007</v>
      </c>
    </row>
    <row r="12" spans="1:7" x14ac:dyDescent="0.2">
      <c r="A12" s="137" t="s">
        <v>432</v>
      </c>
      <c r="B12" s="59">
        <f>SUM(B13:B20)</f>
        <v>0</v>
      </c>
      <c r="C12" s="59">
        <f>SUM(C13:C20)</f>
        <v>0</v>
      </c>
      <c r="D12" s="59">
        <f>SUM(D13:D20)</f>
        <v>0</v>
      </c>
      <c r="E12" s="59">
        <f>SUM(E13:E20)</f>
        <v>0</v>
      </c>
      <c r="F12" s="59">
        <f>SUM(F13:F20)</f>
        <v>0</v>
      </c>
      <c r="G12" s="59">
        <f t="shared" ref="G12:G20" si="1">D12-E12</f>
        <v>0</v>
      </c>
    </row>
    <row r="13" spans="1:7" x14ac:dyDescent="0.2">
      <c r="A13" s="139" t="s">
        <v>431</v>
      </c>
      <c r="B13" s="62"/>
      <c r="C13" s="62"/>
      <c r="D13" s="62">
        <f t="shared" ref="D13:D20" si="2">B13+C13</f>
        <v>0</v>
      </c>
      <c r="E13" s="62"/>
      <c r="F13" s="62"/>
      <c r="G13" s="62">
        <f t="shared" si="1"/>
        <v>0</v>
      </c>
    </row>
    <row r="14" spans="1:7" x14ac:dyDescent="0.2">
      <c r="A14" s="139" t="s">
        <v>430</v>
      </c>
      <c r="B14" s="62"/>
      <c r="C14" s="62"/>
      <c r="D14" s="62">
        <f t="shared" si="2"/>
        <v>0</v>
      </c>
      <c r="E14" s="62"/>
      <c r="F14" s="62"/>
      <c r="G14" s="62">
        <f t="shared" si="1"/>
        <v>0</v>
      </c>
    </row>
    <row r="15" spans="1:7" x14ac:dyDescent="0.2">
      <c r="A15" s="139" t="s">
        <v>429</v>
      </c>
      <c r="B15" s="62"/>
      <c r="C15" s="62"/>
      <c r="D15" s="62">
        <f t="shared" si="2"/>
        <v>0</v>
      </c>
      <c r="E15" s="62"/>
      <c r="F15" s="62"/>
      <c r="G15" s="62">
        <f t="shared" si="1"/>
        <v>0</v>
      </c>
    </row>
    <row r="16" spans="1:7" x14ac:dyDescent="0.2">
      <c r="A16" s="139" t="s">
        <v>428</v>
      </c>
      <c r="B16" s="62"/>
      <c r="C16" s="62"/>
      <c r="D16" s="62">
        <f t="shared" si="2"/>
        <v>0</v>
      </c>
      <c r="E16" s="62"/>
      <c r="F16" s="62"/>
      <c r="G16" s="62">
        <f t="shared" si="1"/>
        <v>0</v>
      </c>
    </row>
    <row r="17" spans="1:7" x14ac:dyDescent="0.2">
      <c r="A17" s="139" t="s">
        <v>427</v>
      </c>
      <c r="B17" s="62"/>
      <c r="C17" s="62"/>
      <c r="D17" s="62">
        <f t="shared" si="2"/>
        <v>0</v>
      </c>
      <c r="E17" s="62"/>
      <c r="F17" s="62"/>
      <c r="G17" s="62">
        <f t="shared" si="1"/>
        <v>0</v>
      </c>
    </row>
    <row r="18" spans="1:7" x14ac:dyDescent="0.2">
      <c r="A18" s="139" t="s">
        <v>426</v>
      </c>
      <c r="B18" s="62"/>
      <c r="C18" s="62"/>
      <c r="D18" s="62">
        <f t="shared" si="2"/>
        <v>0</v>
      </c>
      <c r="E18" s="62"/>
      <c r="F18" s="62"/>
      <c r="G18" s="62">
        <f t="shared" si="1"/>
        <v>0</v>
      </c>
    </row>
    <row r="19" spans="1:7" x14ac:dyDescent="0.2">
      <c r="A19" s="139" t="s">
        <v>425</v>
      </c>
      <c r="B19" s="62"/>
      <c r="C19" s="62"/>
      <c r="D19" s="62">
        <f t="shared" si="2"/>
        <v>0</v>
      </c>
      <c r="E19" s="62"/>
      <c r="F19" s="62"/>
      <c r="G19" s="62">
        <f t="shared" si="1"/>
        <v>0</v>
      </c>
    </row>
    <row r="20" spans="1:7" x14ac:dyDescent="0.2">
      <c r="A20" s="139" t="s">
        <v>424</v>
      </c>
      <c r="B20" s="62"/>
      <c r="C20" s="62"/>
      <c r="D20" s="62">
        <f t="shared" si="2"/>
        <v>0</v>
      </c>
      <c r="E20" s="62"/>
      <c r="F20" s="62"/>
      <c r="G20" s="62">
        <f t="shared" si="1"/>
        <v>0</v>
      </c>
    </row>
    <row r="21" spans="1:7" x14ac:dyDescent="0.2">
      <c r="A21" s="138"/>
      <c r="B21" s="62"/>
      <c r="C21" s="62"/>
      <c r="D21" s="62"/>
      <c r="E21" s="62"/>
      <c r="F21" s="62"/>
      <c r="G21" s="62"/>
    </row>
    <row r="22" spans="1:7" x14ac:dyDescent="0.2">
      <c r="A22" s="137" t="s">
        <v>423</v>
      </c>
      <c r="B22" s="59">
        <f>SUM(B23:B29)</f>
        <v>10589875</v>
      </c>
      <c r="C22" s="59">
        <f>SUM(C23:C29)</f>
        <v>569682.82999999996</v>
      </c>
      <c r="D22" s="59">
        <f>SUM(D23:D29)</f>
        <v>11159557.83</v>
      </c>
      <c r="E22" s="59">
        <f>SUM(E23:E29)</f>
        <v>1939089.36</v>
      </c>
      <c r="F22" s="59">
        <f>SUM(F23:F29)</f>
        <v>1928771.76</v>
      </c>
      <c r="G22" s="59">
        <f t="shared" ref="G22:G29" si="3">D22-E22</f>
        <v>9220468.4700000007</v>
      </c>
    </row>
    <row r="23" spans="1:7" x14ac:dyDescent="0.2">
      <c r="A23" s="139" t="s">
        <v>422</v>
      </c>
      <c r="B23" s="62"/>
      <c r="C23" s="62"/>
      <c r="D23" s="62">
        <f t="shared" ref="D23:D29" si="4">B23+C23</f>
        <v>0</v>
      </c>
      <c r="E23" s="62"/>
      <c r="F23" s="62"/>
      <c r="G23" s="62">
        <f t="shared" si="3"/>
        <v>0</v>
      </c>
    </row>
    <row r="24" spans="1:7" x14ac:dyDescent="0.2">
      <c r="A24" s="139" t="s">
        <v>421</v>
      </c>
      <c r="B24" s="62"/>
      <c r="C24" s="62"/>
      <c r="D24" s="62">
        <f t="shared" si="4"/>
        <v>0</v>
      </c>
      <c r="E24" s="62"/>
      <c r="F24" s="62"/>
      <c r="G24" s="62">
        <f t="shared" si="3"/>
        <v>0</v>
      </c>
    </row>
    <row r="25" spans="1:7" x14ac:dyDescent="0.2">
      <c r="A25" s="139" t="s">
        <v>420</v>
      </c>
      <c r="B25" s="62"/>
      <c r="C25" s="62"/>
      <c r="D25" s="62">
        <f t="shared" si="4"/>
        <v>0</v>
      </c>
      <c r="E25" s="62"/>
      <c r="F25" s="62"/>
      <c r="G25" s="62">
        <f t="shared" si="3"/>
        <v>0</v>
      </c>
    </row>
    <row r="26" spans="1:7" x14ac:dyDescent="0.2">
      <c r="A26" s="139" t="s">
        <v>419</v>
      </c>
      <c r="B26" s="62"/>
      <c r="C26" s="62"/>
      <c r="D26" s="62">
        <f t="shared" si="4"/>
        <v>0</v>
      </c>
      <c r="E26" s="62"/>
      <c r="F26" s="62"/>
      <c r="G26" s="62">
        <f t="shared" si="3"/>
        <v>0</v>
      </c>
    </row>
    <row r="27" spans="1:7" x14ac:dyDescent="0.2">
      <c r="A27" s="139" t="s">
        <v>418</v>
      </c>
      <c r="B27" s="62">
        <v>10589875</v>
      </c>
      <c r="C27" s="62">
        <v>569682.82999999996</v>
      </c>
      <c r="D27" s="62">
        <f t="shared" si="4"/>
        <v>11159557.83</v>
      </c>
      <c r="E27" s="62">
        <v>1939089.36</v>
      </c>
      <c r="F27" s="62">
        <v>1928771.76</v>
      </c>
      <c r="G27" s="62">
        <f t="shared" si="3"/>
        <v>9220468.4700000007</v>
      </c>
    </row>
    <row r="28" spans="1:7" x14ac:dyDescent="0.2">
      <c r="A28" s="139" t="s">
        <v>417</v>
      </c>
      <c r="B28" s="62"/>
      <c r="C28" s="62"/>
      <c r="D28" s="62">
        <f t="shared" si="4"/>
        <v>0</v>
      </c>
      <c r="E28" s="62"/>
      <c r="F28" s="62"/>
      <c r="G28" s="62">
        <f t="shared" si="3"/>
        <v>0</v>
      </c>
    </row>
    <row r="29" spans="1:7" x14ac:dyDescent="0.2">
      <c r="A29" s="139" t="s">
        <v>416</v>
      </c>
      <c r="B29" s="62"/>
      <c r="C29" s="62"/>
      <c r="D29" s="62">
        <f t="shared" si="4"/>
        <v>0</v>
      </c>
      <c r="E29" s="62"/>
      <c r="F29" s="62"/>
      <c r="G29" s="62">
        <f t="shared" si="3"/>
        <v>0</v>
      </c>
    </row>
    <row r="30" spans="1:7" x14ac:dyDescent="0.2">
      <c r="A30" s="138"/>
      <c r="B30" s="62"/>
      <c r="C30" s="62"/>
      <c r="D30" s="62"/>
      <c r="E30" s="62"/>
      <c r="F30" s="62"/>
      <c r="G30" s="62"/>
    </row>
    <row r="31" spans="1:7" x14ac:dyDescent="0.2">
      <c r="A31" s="137" t="s">
        <v>415</v>
      </c>
      <c r="B31" s="59">
        <f>SUM(B32:B40)</f>
        <v>0</v>
      </c>
      <c r="C31" s="59">
        <f>SUM(C32:C40)</f>
        <v>0</v>
      </c>
      <c r="D31" s="59">
        <f>SUM(D32:D40)</f>
        <v>0</v>
      </c>
      <c r="E31" s="59">
        <f>SUM(E32:E40)</f>
        <v>0</v>
      </c>
      <c r="F31" s="59">
        <f>SUM(F32:F40)</f>
        <v>0</v>
      </c>
      <c r="G31" s="59">
        <f t="shared" ref="G31:G40" si="5">D31-E31</f>
        <v>0</v>
      </c>
    </row>
    <row r="32" spans="1:7" x14ac:dyDescent="0.2">
      <c r="A32" s="139" t="s">
        <v>414</v>
      </c>
      <c r="B32" s="62"/>
      <c r="C32" s="62"/>
      <c r="D32" s="62">
        <f t="shared" ref="D32:D40" si="6">B32+C32</f>
        <v>0</v>
      </c>
      <c r="E32" s="62"/>
      <c r="F32" s="62"/>
      <c r="G32" s="62">
        <f t="shared" si="5"/>
        <v>0</v>
      </c>
    </row>
    <row r="33" spans="1:7" x14ac:dyDescent="0.2">
      <c r="A33" s="139" t="s">
        <v>413</v>
      </c>
      <c r="B33" s="62"/>
      <c r="C33" s="62"/>
      <c r="D33" s="62">
        <f t="shared" si="6"/>
        <v>0</v>
      </c>
      <c r="E33" s="62"/>
      <c r="F33" s="62"/>
      <c r="G33" s="62">
        <f t="shared" si="5"/>
        <v>0</v>
      </c>
    </row>
    <row r="34" spans="1:7" x14ac:dyDescent="0.2">
      <c r="A34" s="139" t="s">
        <v>412</v>
      </c>
      <c r="B34" s="62"/>
      <c r="C34" s="62"/>
      <c r="D34" s="62">
        <f t="shared" si="6"/>
        <v>0</v>
      </c>
      <c r="E34" s="62"/>
      <c r="F34" s="62"/>
      <c r="G34" s="62">
        <f t="shared" si="5"/>
        <v>0</v>
      </c>
    </row>
    <row r="35" spans="1:7" x14ac:dyDescent="0.2">
      <c r="A35" s="139" t="s">
        <v>411</v>
      </c>
      <c r="B35" s="62"/>
      <c r="C35" s="62"/>
      <c r="D35" s="62">
        <f t="shared" si="6"/>
        <v>0</v>
      </c>
      <c r="E35" s="62"/>
      <c r="F35" s="62"/>
      <c r="G35" s="62">
        <f t="shared" si="5"/>
        <v>0</v>
      </c>
    </row>
    <row r="36" spans="1:7" x14ac:dyDescent="0.2">
      <c r="A36" s="139" t="s">
        <v>410</v>
      </c>
      <c r="B36" s="62"/>
      <c r="C36" s="62"/>
      <c r="D36" s="62">
        <f t="shared" si="6"/>
        <v>0</v>
      </c>
      <c r="E36" s="62"/>
      <c r="F36" s="62"/>
      <c r="G36" s="62">
        <f t="shared" si="5"/>
        <v>0</v>
      </c>
    </row>
    <row r="37" spans="1:7" x14ac:dyDescent="0.2">
      <c r="A37" s="139" t="s">
        <v>409</v>
      </c>
      <c r="B37" s="62"/>
      <c r="C37" s="62"/>
      <c r="D37" s="62">
        <f t="shared" si="6"/>
        <v>0</v>
      </c>
      <c r="E37" s="62"/>
      <c r="F37" s="62"/>
      <c r="G37" s="62">
        <f t="shared" si="5"/>
        <v>0</v>
      </c>
    </row>
    <row r="38" spans="1:7" x14ac:dyDescent="0.2">
      <c r="A38" s="139" t="s">
        <v>408</v>
      </c>
      <c r="B38" s="62"/>
      <c r="C38" s="62"/>
      <c r="D38" s="62">
        <f t="shared" si="6"/>
        <v>0</v>
      </c>
      <c r="E38" s="62"/>
      <c r="F38" s="62"/>
      <c r="G38" s="62">
        <f t="shared" si="5"/>
        <v>0</v>
      </c>
    </row>
    <row r="39" spans="1:7" x14ac:dyDescent="0.2">
      <c r="A39" s="139" t="s">
        <v>407</v>
      </c>
      <c r="B39" s="62"/>
      <c r="C39" s="62"/>
      <c r="D39" s="62">
        <f t="shared" si="6"/>
        <v>0</v>
      </c>
      <c r="E39" s="62"/>
      <c r="F39" s="62"/>
      <c r="G39" s="62">
        <f t="shared" si="5"/>
        <v>0</v>
      </c>
    </row>
    <row r="40" spans="1:7" x14ac:dyDescent="0.2">
      <c r="A40" s="139" t="s">
        <v>406</v>
      </c>
      <c r="B40" s="62"/>
      <c r="C40" s="62"/>
      <c r="D40" s="62">
        <f t="shared" si="6"/>
        <v>0</v>
      </c>
      <c r="E40" s="62"/>
      <c r="F40" s="62"/>
      <c r="G40" s="62">
        <f t="shared" si="5"/>
        <v>0</v>
      </c>
    </row>
    <row r="41" spans="1:7" x14ac:dyDescent="0.2">
      <c r="A41" s="138"/>
      <c r="B41" s="62"/>
      <c r="C41" s="62"/>
      <c r="D41" s="62"/>
      <c r="E41" s="62"/>
      <c r="F41" s="62"/>
      <c r="G41" s="62"/>
    </row>
    <row r="42" spans="1:7" x14ac:dyDescent="0.2">
      <c r="A42" s="137" t="s">
        <v>405</v>
      </c>
      <c r="B42" s="59">
        <f>SUM(B43:B46)</f>
        <v>0</v>
      </c>
      <c r="C42" s="59">
        <f>SUM(C43:C46)</f>
        <v>0</v>
      </c>
      <c r="D42" s="59">
        <f>SUM(D43:D46)</f>
        <v>0</v>
      </c>
      <c r="E42" s="59">
        <f>SUM(E43:E46)</f>
        <v>0</v>
      </c>
      <c r="F42" s="59">
        <f>SUM(F43:F46)</f>
        <v>0</v>
      </c>
      <c r="G42" s="59">
        <f>D42-E42</f>
        <v>0</v>
      </c>
    </row>
    <row r="43" spans="1:7" x14ac:dyDescent="0.2">
      <c r="A43" s="139" t="s">
        <v>404</v>
      </c>
      <c r="B43" s="62"/>
      <c r="C43" s="62"/>
      <c r="D43" s="62">
        <f>B43+C43</f>
        <v>0</v>
      </c>
      <c r="E43" s="62"/>
      <c r="F43" s="62"/>
      <c r="G43" s="62">
        <f>D43-E43</f>
        <v>0</v>
      </c>
    </row>
    <row r="44" spans="1:7" ht="25.5" x14ac:dyDescent="0.2">
      <c r="A44" s="10" t="s">
        <v>403</v>
      </c>
      <c r="B44" s="62"/>
      <c r="C44" s="62"/>
      <c r="D44" s="62">
        <f>B44+C44</f>
        <v>0</v>
      </c>
      <c r="E44" s="62"/>
      <c r="F44" s="62"/>
      <c r="G44" s="62">
        <f>D44-E44</f>
        <v>0</v>
      </c>
    </row>
    <row r="45" spans="1:7" x14ac:dyDescent="0.2">
      <c r="A45" s="139" t="s">
        <v>402</v>
      </c>
      <c r="B45" s="62"/>
      <c r="C45" s="62"/>
      <c r="D45" s="62">
        <f>B45+C45</f>
        <v>0</v>
      </c>
      <c r="E45" s="62"/>
      <c r="F45" s="62"/>
      <c r="G45" s="62">
        <f>D45-E45</f>
        <v>0</v>
      </c>
    </row>
    <row r="46" spans="1:7" x14ac:dyDescent="0.2">
      <c r="A46" s="139" t="s">
        <v>401</v>
      </c>
      <c r="B46" s="62"/>
      <c r="C46" s="62"/>
      <c r="D46" s="62">
        <f>B46+C46</f>
        <v>0</v>
      </c>
      <c r="E46" s="62"/>
      <c r="F46" s="62"/>
      <c r="G46" s="62">
        <f>D46-E46</f>
        <v>0</v>
      </c>
    </row>
    <row r="47" spans="1:7" x14ac:dyDescent="0.2">
      <c r="A47" s="138"/>
      <c r="B47" s="62"/>
      <c r="C47" s="62"/>
      <c r="D47" s="62"/>
      <c r="E47" s="62"/>
      <c r="F47" s="62"/>
      <c r="G47" s="62"/>
    </row>
    <row r="48" spans="1:7" x14ac:dyDescent="0.2">
      <c r="A48" s="137" t="s">
        <v>433</v>
      </c>
      <c r="B48" s="59">
        <f>B49+B59+B68+B79</f>
        <v>253504681</v>
      </c>
      <c r="C48" s="59">
        <f>C49+C59+C68+C79</f>
        <v>-29937858.5</v>
      </c>
      <c r="D48" s="59">
        <f>D49+D59+D68+D79</f>
        <v>223566822.5</v>
      </c>
      <c r="E48" s="59">
        <f>E49+E59+E68+E79</f>
        <v>14615436</v>
      </c>
      <c r="F48" s="59">
        <f>F49+F59+F68+F79</f>
        <v>14615436</v>
      </c>
      <c r="G48" s="59">
        <f t="shared" ref="G48:G57" si="7">D48-E48</f>
        <v>208951386.5</v>
      </c>
    </row>
    <row r="49" spans="1:7" x14ac:dyDescent="0.2">
      <c r="A49" s="137" t="s">
        <v>432</v>
      </c>
      <c r="B49" s="59">
        <f>SUM(B50:B57)</f>
        <v>0</v>
      </c>
      <c r="C49" s="59">
        <f>SUM(C50:C57)</f>
        <v>0</v>
      </c>
      <c r="D49" s="59">
        <f>SUM(D50:D57)</f>
        <v>0</v>
      </c>
      <c r="E49" s="59">
        <f>SUM(E50:E57)</f>
        <v>0</v>
      </c>
      <c r="F49" s="59">
        <f>SUM(F50:F57)</f>
        <v>0</v>
      </c>
      <c r="G49" s="59">
        <f t="shared" si="7"/>
        <v>0</v>
      </c>
    </row>
    <row r="50" spans="1:7" x14ac:dyDescent="0.2">
      <c r="A50" s="139" t="s">
        <v>431</v>
      </c>
      <c r="B50" s="62"/>
      <c r="C50" s="62"/>
      <c r="D50" s="62">
        <f t="shared" ref="D50:D57" si="8">B50+C50</f>
        <v>0</v>
      </c>
      <c r="E50" s="62"/>
      <c r="F50" s="62"/>
      <c r="G50" s="62">
        <f t="shared" si="7"/>
        <v>0</v>
      </c>
    </row>
    <row r="51" spans="1:7" x14ac:dyDescent="0.2">
      <c r="A51" s="139" t="s">
        <v>430</v>
      </c>
      <c r="B51" s="62"/>
      <c r="C51" s="62"/>
      <c r="D51" s="62">
        <f t="shared" si="8"/>
        <v>0</v>
      </c>
      <c r="E51" s="62"/>
      <c r="F51" s="62"/>
      <c r="G51" s="62">
        <f t="shared" si="7"/>
        <v>0</v>
      </c>
    </row>
    <row r="52" spans="1:7" x14ac:dyDescent="0.2">
      <c r="A52" s="139" t="s">
        <v>429</v>
      </c>
      <c r="B52" s="62"/>
      <c r="C52" s="62"/>
      <c r="D52" s="62">
        <f t="shared" si="8"/>
        <v>0</v>
      </c>
      <c r="E52" s="62"/>
      <c r="F52" s="62"/>
      <c r="G52" s="62">
        <f t="shared" si="7"/>
        <v>0</v>
      </c>
    </row>
    <row r="53" spans="1:7" x14ac:dyDescent="0.2">
      <c r="A53" s="139" t="s">
        <v>428</v>
      </c>
      <c r="B53" s="62"/>
      <c r="C53" s="62"/>
      <c r="D53" s="62">
        <f t="shared" si="8"/>
        <v>0</v>
      </c>
      <c r="E53" s="62"/>
      <c r="F53" s="62"/>
      <c r="G53" s="62">
        <f t="shared" si="7"/>
        <v>0</v>
      </c>
    </row>
    <row r="54" spans="1:7" x14ac:dyDescent="0.2">
      <c r="A54" s="139" t="s">
        <v>427</v>
      </c>
      <c r="B54" s="62"/>
      <c r="C54" s="62"/>
      <c r="D54" s="62">
        <f t="shared" si="8"/>
        <v>0</v>
      </c>
      <c r="E54" s="62"/>
      <c r="F54" s="62"/>
      <c r="G54" s="62">
        <f t="shared" si="7"/>
        <v>0</v>
      </c>
    </row>
    <row r="55" spans="1:7" x14ac:dyDescent="0.2">
      <c r="A55" s="139" t="s">
        <v>426</v>
      </c>
      <c r="B55" s="62"/>
      <c r="C55" s="62"/>
      <c r="D55" s="62">
        <f t="shared" si="8"/>
        <v>0</v>
      </c>
      <c r="E55" s="62"/>
      <c r="F55" s="62"/>
      <c r="G55" s="62">
        <f t="shared" si="7"/>
        <v>0</v>
      </c>
    </row>
    <row r="56" spans="1:7" x14ac:dyDescent="0.2">
      <c r="A56" s="139" t="s">
        <v>425</v>
      </c>
      <c r="B56" s="62"/>
      <c r="C56" s="62"/>
      <c r="D56" s="62">
        <f t="shared" si="8"/>
        <v>0</v>
      </c>
      <c r="E56" s="62"/>
      <c r="F56" s="62"/>
      <c r="G56" s="62">
        <f t="shared" si="7"/>
        <v>0</v>
      </c>
    </row>
    <row r="57" spans="1:7" x14ac:dyDescent="0.2">
      <c r="A57" s="139" t="s">
        <v>424</v>
      </c>
      <c r="B57" s="62"/>
      <c r="C57" s="62"/>
      <c r="D57" s="62">
        <f t="shared" si="8"/>
        <v>0</v>
      </c>
      <c r="E57" s="62"/>
      <c r="F57" s="62"/>
      <c r="G57" s="62">
        <f t="shared" si="7"/>
        <v>0</v>
      </c>
    </row>
    <row r="58" spans="1:7" x14ac:dyDescent="0.2">
      <c r="A58" s="138"/>
      <c r="B58" s="62"/>
      <c r="C58" s="62"/>
      <c r="D58" s="62"/>
      <c r="E58" s="62"/>
      <c r="F58" s="62"/>
      <c r="G58" s="62"/>
    </row>
    <row r="59" spans="1:7" x14ac:dyDescent="0.2">
      <c r="A59" s="137" t="s">
        <v>423</v>
      </c>
      <c r="B59" s="59">
        <f>SUM(B60:B66)</f>
        <v>253504681</v>
      </c>
      <c r="C59" s="59">
        <f>SUM(C60:C66)</f>
        <v>-29937858.5</v>
      </c>
      <c r="D59" s="59">
        <f>SUM(D60:D66)</f>
        <v>223566822.5</v>
      </c>
      <c r="E59" s="59">
        <f>SUM(E60:E66)</f>
        <v>14615436</v>
      </c>
      <c r="F59" s="59">
        <f>SUM(F60:F66)</f>
        <v>14615436</v>
      </c>
      <c r="G59" s="59">
        <f t="shared" ref="G59:G66" si="9">D59-E59</f>
        <v>208951386.5</v>
      </c>
    </row>
    <row r="60" spans="1:7" x14ac:dyDescent="0.2">
      <c r="A60" s="139" t="s">
        <v>422</v>
      </c>
      <c r="B60" s="62"/>
      <c r="C60" s="62"/>
      <c r="D60" s="62">
        <f t="shared" ref="D60:D66" si="10">B60+C60</f>
        <v>0</v>
      </c>
      <c r="E60" s="62"/>
      <c r="F60" s="62"/>
      <c r="G60" s="62">
        <f t="shared" si="9"/>
        <v>0</v>
      </c>
    </row>
    <row r="61" spans="1:7" x14ac:dyDescent="0.2">
      <c r="A61" s="139" t="s">
        <v>421</v>
      </c>
      <c r="B61" s="62"/>
      <c r="C61" s="62"/>
      <c r="D61" s="62">
        <f t="shared" si="10"/>
        <v>0</v>
      </c>
      <c r="E61" s="62"/>
      <c r="F61" s="62"/>
      <c r="G61" s="62">
        <f t="shared" si="9"/>
        <v>0</v>
      </c>
    </row>
    <row r="62" spans="1:7" x14ac:dyDescent="0.2">
      <c r="A62" s="139" t="s">
        <v>420</v>
      </c>
      <c r="B62" s="62"/>
      <c r="C62" s="62"/>
      <c r="D62" s="62">
        <f t="shared" si="10"/>
        <v>0</v>
      </c>
      <c r="E62" s="62"/>
      <c r="F62" s="62"/>
      <c r="G62" s="62">
        <f t="shared" si="9"/>
        <v>0</v>
      </c>
    </row>
    <row r="63" spans="1:7" x14ac:dyDescent="0.2">
      <c r="A63" s="139" t="s">
        <v>419</v>
      </c>
      <c r="B63" s="62"/>
      <c r="C63" s="62"/>
      <c r="D63" s="62">
        <f t="shared" si="10"/>
        <v>0</v>
      </c>
      <c r="E63" s="62"/>
      <c r="F63" s="62"/>
      <c r="G63" s="62">
        <f t="shared" si="9"/>
        <v>0</v>
      </c>
    </row>
    <row r="64" spans="1:7" x14ac:dyDescent="0.2">
      <c r="A64" s="139" t="s">
        <v>418</v>
      </c>
      <c r="B64" s="62">
        <v>253504681</v>
      </c>
      <c r="C64" s="62">
        <v>-29937858.5</v>
      </c>
      <c r="D64" s="62">
        <f t="shared" si="10"/>
        <v>223566822.5</v>
      </c>
      <c r="E64" s="62">
        <v>14615436</v>
      </c>
      <c r="F64" s="62">
        <v>14615436</v>
      </c>
      <c r="G64" s="62">
        <f t="shared" si="9"/>
        <v>208951386.5</v>
      </c>
    </row>
    <row r="65" spans="1:7" x14ac:dyDescent="0.2">
      <c r="A65" s="139" t="s">
        <v>417</v>
      </c>
      <c r="B65" s="62"/>
      <c r="C65" s="62"/>
      <c r="D65" s="62">
        <f t="shared" si="10"/>
        <v>0</v>
      </c>
      <c r="E65" s="62"/>
      <c r="F65" s="62"/>
      <c r="G65" s="62">
        <f t="shared" si="9"/>
        <v>0</v>
      </c>
    </row>
    <row r="66" spans="1:7" x14ac:dyDescent="0.2">
      <c r="A66" s="139" t="s">
        <v>416</v>
      </c>
      <c r="B66" s="62"/>
      <c r="C66" s="62"/>
      <c r="D66" s="62">
        <f t="shared" si="10"/>
        <v>0</v>
      </c>
      <c r="E66" s="62"/>
      <c r="F66" s="62"/>
      <c r="G66" s="62">
        <f t="shared" si="9"/>
        <v>0</v>
      </c>
    </row>
    <row r="67" spans="1:7" x14ac:dyDescent="0.2">
      <c r="A67" s="138"/>
      <c r="B67" s="62"/>
      <c r="C67" s="62"/>
      <c r="D67" s="62"/>
      <c r="E67" s="62"/>
      <c r="F67" s="62"/>
      <c r="G67" s="62"/>
    </row>
    <row r="68" spans="1:7" x14ac:dyDescent="0.2">
      <c r="A68" s="137" t="s">
        <v>415</v>
      </c>
      <c r="B68" s="59">
        <f>SUM(B69:B77)</f>
        <v>0</v>
      </c>
      <c r="C68" s="59">
        <f>SUM(C69:C77)</f>
        <v>0</v>
      </c>
      <c r="D68" s="59">
        <f>SUM(D69:D77)</f>
        <v>0</v>
      </c>
      <c r="E68" s="59">
        <f>SUM(E69:E77)</f>
        <v>0</v>
      </c>
      <c r="F68" s="59">
        <f>SUM(F69:F77)</f>
        <v>0</v>
      </c>
      <c r="G68" s="59">
        <f t="shared" ref="G68:G77" si="11">D68-E68</f>
        <v>0</v>
      </c>
    </row>
    <row r="69" spans="1:7" x14ac:dyDescent="0.2">
      <c r="A69" s="139" t="s">
        <v>414</v>
      </c>
      <c r="B69" s="62"/>
      <c r="C69" s="62"/>
      <c r="D69" s="62">
        <f t="shared" ref="D69:D77" si="12">B69+C69</f>
        <v>0</v>
      </c>
      <c r="E69" s="62"/>
      <c r="F69" s="62"/>
      <c r="G69" s="62">
        <f t="shared" si="11"/>
        <v>0</v>
      </c>
    </row>
    <row r="70" spans="1:7" x14ac:dyDescent="0.2">
      <c r="A70" s="139" t="s">
        <v>413</v>
      </c>
      <c r="B70" s="62"/>
      <c r="C70" s="62"/>
      <c r="D70" s="62">
        <f t="shared" si="12"/>
        <v>0</v>
      </c>
      <c r="E70" s="62"/>
      <c r="F70" s="62"/>
      <c r="G70" s="62">
        <f t="shared" si="11"/>
        <v>0</v>
      </c>
    </row>
    <row r="71" spans="1:7" x14ac:dyDescent="0.2">
      <c r="A71" s="139" t="s">
        <v>412</v>
      </c>
      <c r="B71" s="62"/>
      <c r="C71" s="62"/>
      <c r="D71" s="62">
        <f t="shared" si="12"/>
        <v>0</v>
      </c>
      <c r="E71" s="62"/>
      <c r="F71" s="62"/>
      <c r="G71" s="62">
        <f t="shared" si="11"/>
        <v>0</v>
      </c>
    </row>
    <row r="72" spans="1:7" x14ac:dyDescent="0.2">
      <c r="A72" s="139" t="s">
        <v>411</v>
      </c>
      <c r="B72" s="62"/>
      <c r="C72" s="62"/>
      <c r="D72" s="62">
        <f t="shared" si="12"/>
        <v>0</v>
      </c>
      <c r="E72" s="62"/>
      <c r="F72" s="62"/>
      <c r="G72" s="62">
        <f t="shared" si="11"/>
        <v>0</v>
      </c>
    </row>
    <row r="73" spans="1:7" x14ac:dyDescent="0.2">
      <c r="A73" s="139" t="s">
        <v>410</v>
      </c>
      <c r="B73" s="62"/>
      <c r="C73" s="62"/>
      <c r="D73" s="62">
        <f t="shared" si="12"/>
        <v>0</v>
      </c>
      <c r="E73" s="62"/>
      <c r="F73" s="62"/>
      <c r="G73" s="62">
        <f t="shared" si="11"/>
        <v>0</v>
      </c>
    </row>
    <row r="74" spans="1:7" x14ac:dyDescent="0.2">
      <c r="A74" s="139" t="s">
        <v>409</v>
      </c>
      <c r="B74" s="62"/>
      <c r="C74" s="62"/>
      <c r="D74" s="62">
        <f t="shared" si="12"/>
        <v>0</v>
      </c>
      <c r="E74" s="62"/>
      <c r="F74" s="62"/>
      <c r="G74" s="62">
        <f t="shared" si="11"/>
        <v>0</v>
      </c>
    </row>
    <row r="75" spans="1:7" x14ac:dyDescent="0.2">
      <c r="A75" s="139" t="s">
        <v>408</v>
      </c>
      <c r="B75" s="62"/>
      <c r="C75" s="62"/>
      <c r="D75" s="62">
        <f t="shared" si="12"/>
        <v>0</v>
      </c>
      <c r="E75" s="62"/>
      <c r="F75" s="62"/>
      <c r="G75" s="62">
        <f t="shared" si="11"/>
        <v>0</v>
      </c>
    </row>
    <row r="76" spans="1:7" x14ac:dyDescent="0.2">
      <c r="A76" s="139" t="s">
        <v>407</v>
      </c>
      <c r="B76" s="62"/>
      <c r="C76" s="62"/>
      <c r="D76" s="62">
        <f t="shared" si="12"/>
        <v>0</v>
      </c>
      <c r="E76" s="62"/>
      <c r="F76" s="62"/>
      <c r="G76" s="62">
        <f t="shared" si="11"/>
        <v>0</v>
      </c>
    </row>
    <row r="77" spans="1:7" x14ac:dyDescent="0.2">
      <c r="A77" s="141" t="s">
        <v>406</v>
      </c>
      <c r="B77" s="140"/>
      <c r="C77" s="140"/>
      <c r="D77" s="140">
        <f t="shared" si="12"/>
        <v>0</v>
      </c>
      <c r="E77" s="140"/>
      <c r="F77" s="140"/>
      <c r="G77" s="140">
        <f t="shared" si="11"/>
        <v>0</v>
      </c>
    </row>
    <row r="78" spans="1:7" x14ac:dyDescent="0.2">
      <c r="A78" s="138"/>
      <c r="B78" s="62"/>
      <c r="C78" s="62"/>
      <c r="D78" s="62"/>
      <c r="E78" s="62"/>
      <c r="F78" s="62"/>
      <c r="G78" s="62"/>
    </row>
    <row r="79" spans="1:7" x14ac:dyDescent="0.2">
      <c r="A79" s="137" t="s">
        <v>405</v>
      </c>
      <c r="B79" s="59">
        <f>SUM(B80:B83)</f>
        <v>0</v>
      </c>
      <c r="C79" s="59">
        <f>SUM(C80:C83)</f>
        <v>0</v>
      </c>
      <c r="D79" s="59">
        <f>SUM(D80:D83)</f>
        <v>0</v>
      </c>
      <c r="E79" s="59">
        <f>SUM(E80:E83)</f>
        <v>0</v>
      </c>
      <c r="F79" s="59">
        <f>SUM(F80:F83)</f>
        <v>0</v>
      </c>
      <c r="G79" s="59">
        <f>D79-E79</f>
        <v>0</v>
      </c>
    </row>
    <row r="80" spans="1:7" x14ac:dyDescent="0.2">
      <c r="A80" s="139" t="s">
        <v>404</v>
      </c>
      <c r="B80" s="62"/>
      <c r="C80" s="62"/>
      <c r="D80" s="62">
        <f>B80+C80</f>
        <v>0</v>
      </c>
      <c r="E80" s="62"/>
      <c r="F80" s="62"/>
      <c r="G80" s="62">
        <f>D80-E80</f>
        <v>0</v>
      </c>
    </row>
    <row r="81" spans="1:7" ht="25.5" x14ac:dyDescent="0.2">
      <c r="A81" s="10" t="s">
        <v>403</v>
      </c>
      <c r="B81" s="62"/>
      <c r="C81" s="62"/>
      <c r="D81" s="62">
        <f>B81+C81</f>
        <v>0</v>
      </c>
      <c r="E81" s="62"/>
      <c r="F81" s="62"/>
      <c r="G81" s="62">
        <f>D81-E81</f>
        <v>0</v>
      </c>
    </row>
    <row r="82" spans="1:7" x14ac:dyDescent="0.2">
      <c r="A82" s="139" t="s">
        <v>402</v>
      </c>
      <c r="B82" s="62"/>
      <c r="C82" s="62"/>
      <c r="D82" s="62">
        <f>B82+C82</f>
        <v>0</v>
      </c>
      <c r="E82" s="62"/>
      <c r="F82" s="62"/>
      <c r="G82" s="62">
        <f>D82-E82</f>
        <v>0</v>
      </c>
    </row>
    <row r="83" spans="1:7" x14ac:dyDescent="0.2">
      <c r="A83" s="139" t="s">
        <v>401</v>
      </c>
      <c r="B83" s="62"/>
      <c r="C83" s="62"/>
      <c r="D83" s="62">
        <f>B83+C83</f>
        <v>0</v>
      </c>
      <c r="E83" s="62"/>
      <c r="F83" s="62"/>
      <c r="G83" s="62">
        <f>D83-E83</f>
        <v>0</v>
      </c>
    </row>
    <row r="84" spans="1:7" x14ac:dyDescent="0.2">
      <c r="A84" s="138"/>
      <c r="B84" s="62"/>
      <c r="C84" s="62"/>
      <c r="D84" s="62"/>
      <c r="E84" s="62"/>
      <c r="F84" s="62"/>
      <c r="G84" s="62"/>
    </row>
    <row r="85" spans="1:7" x14ac:dyDescent="0.2">
      <c r="A85" s="137" t="s">
        <v>313</v>
      </c>
      <c r="B85" s="59">
        <f t="shared" ref="B85:G85" si="13">B11+B48</f>
        <v>264094556</v>
      </c>
      <c r="C85" s="59">
        <f t="shared" si="13"/>
        <v>-29368175.670000002</v>
      </c>
      <c r="D85" s="59">
        <f t="shared" si="13"/>
        <v>234726380.33000001</v>
      </c>
      <c r="E85" s="59">
        <f t="shared" si="13"/>
        <v>16554525.359999999</v>
      </c>
      <c r="F85" s="59">
        <f t="shared" si="13"/>
        <v>16544207.76</v>
      </c>
      <c r="G85" s="59">
        <f t="shared" si="13"/>
        <v>218171854.97</v>
      </c>
    </row>
    <row r="86" spans="1:7" ht="13.5" thickBot="1" x14ac:dyDescent="0.25">
      <c r="A86" s="136"/>
      <c r="B86" s="135"/>
      <c r="C86" s="135"/>
      <c r="D86" s="135"/>
      <c r="E86" s="135"/>
      <c r="F86" s="135"/>
      <c r="G86" s="135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H33"/>
  <sheetViews>
    <sheetView topLeftCell="B1" workbookViewId="0">
      <pane ySplit="8" topLeftCell="A9" activePane="bottomLeft" state="frozen"/>
      <selection pane="bottomLeft" activeCell="B22" sqref="B22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292" t="s">
        <v>120</v>
      </c>
      <c r="C2" s="293"/>
      <c r="D2" s="293"/>
      <c r="E2" s="293"/>
      <c r="F2" s="293"/>
      <c r="G2" s="293"/>
      <c r="H2" s="335"/>
    </row>
    <row r="3" spans="2:8" x14ac:dyDescent="0.2">
      <c r="B3" s="317" t="s">
        <v>394</v>
      </c>
      <c r="C3" s="318"/>
      <c r="D3" s="318"/>
      <c r="E3" s="318"/>
      <c r="F3" s="318"/>
      <c r="G3" s="318"/>
      <c r="H3" s="336"/>
    </row>
    <row r="4" spans="2:8" x14ac:dyDescent="0.2">
      <c r="B4" s="317" t="s">
        <v>450</v>
      </c>
      <c r="C4" s="318"/>
      <c r="D4" s="318"/>
      <c r="E4" s="318"/>
      <c r="F4" s="318"/>
      <c r="G4" s="318"/>
      <c r="H4" s="336"/>
    </row>
    <row r="5" spans="2:8" x14ac:dyDescent="0.2">
      <c r="B5" s="317" t="s">
        <v>173</v>
      </c>
      <c r="C5" s="318"/>
      <c r="D5" s="318"/>
      <c r="E5" s="318"/>
      <c r="F5" s="318"/>
      <c r="G5" s="318"/>
      <c r="H5" s="336"/>
    </row>
    <row r="6" spans="2:8" ht="13.5" thickBot="1" x14ac:dyDescent="0.25">
      <c r="B6" s="320" t="s">
        <v>1</v>
      </c>
      <c r="C6" s="321"/>
      <c r="D6" s="321"/>
      <c r="E6" s="321"/>
      <c r="F6" s="321"/>
      <c r="G6" s="321"/>
      <c r="H6" s="337"/>
    </row>
    <row r="7" spans="2:8" ht="13.5" thickBot="1" x14ac:dyDescent="0.25">
      <c r="B7" s="327" t="s">
        <v>2</v>
      </c>
      <c r="C7" s="338" t="s">
        <v>392</v>
      </c>
      <c r="D7" s="339"/>
      <c r="E7" s="339"/>
      <c r="F7" s="339"/>
      <c r="G7" s="340"/>
      <c r="H7" s="325" t="s">
        <v>391</v>
      </c>
    </row>
    <row r="8" spans="2:8" ht="26.25" thickBot="1" x14ac:dyDescent="0.25">
      <c r="B8" s="328"/>
      <c r="C8" s="23" t="s">
        <v>242</v>
      </c>
      <c r="D8" s="23" t="s">
        <v>390</v>
      </c>
      <c r="E8" s="23" t="s">
        <v>389</v>
      </c>
      <c r="F8" s="23" t="s">
        <v>449</v>
      </c>
      <c r="G8" s="23" t="s">
        <v>210</v>
      </c>
      <c r="H8" s="326"/>
    </row>
    <row r="9" spans="2:8" x14ac:dyDescent="0.2">
      <c r="B9" s="148" t="s">
        <v>448</v>
      </c>
      <c r="C9" s="132">
        <f>C10+C11+C12+C15+C16+C19</f>
        <v>8949862</v>
      </c>
      <c r="D9" s="132">
        <f>D10+D11+D12+D15+D16+D19</f>
        <v>0</v>
      </c>
      <c r="E9" s="132">
        <f>E10+E11+E12+E15+E16+E19</f>
        <v>8949862</v>
      </c>
      <c r="F9" s="132">
        <f>F10+F11+F12+F15+F16+F19</f>
        <v>1792961.85</v>
      </c>
      <c r="G9" s="132">
        <f>G10+G11+G12+G15+G16+G19</f>
        <v>1792961.85</v>
      </c>
      <c r="H9" s="7">
        <f t="shared" ref="H9:H19" si="0">E9-F9</f>
        <v>7156900.1500000004</v>
      </c>
    </row>
    <row r="10" spans="2:8" ht="20.25" customHeight="1" x14ac:dyDescent="0.2">
      <c r="B10" s="149" t="s">
        <v>446</v>
      </c>
      <c r="C10" s="132">
        <v>8949862</v>
      </c>
      <c r="D10" s="7">
        <v>0</v>
      </c>
      <c r="E10" s="9">
        <f>C10+D10</f>
        <v>8949862</v>
      </c>
      <c r="F10" s="7">
        <v>1792961.85</v>
      </c>
      <c r="G10" s="7">
        <v>1792961.85</v>
      </c>
      <c r="H10" s="9">
        <f t="shared" si="0"/>
        <v>7156900.1500000004</v>
      </c>
    </row>
    <row r="11" spans="2:8" x14ac:dyDescent="0.2">
      <c r="B11" s="149" t="s">
        <v>445</v>
      </c>
      <c r="C11" s="132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49" t="s">
        <v>444</v>
      </c>
      <c r="C12" s="131">
        <f>SUM(C13:C14)</f>
        <v>0</v>
      </c>
      <c r="D12" s="131">
        <f>SUM(D13:D14)</f>
        <v>0</v>
      </c>
      <c r="E12" s="131">
        <f>SUM(E13:E14)</f>
        <v>0</v>
      </c>
      <c r="F12" s="131">
        <f>SUM(F13:F14)</f>
        <v>0</v>
      </c>
      <c r="G12" s="131">
        <f>SUM(G13:G14)</f>
        <v>0</v>
      </c>
      <c r="H12" s="9">
        <f t="shared" si="0"/>
        <v>0</v>
      </c>
    </row>
    <row r="13" spans="2:8" x14ac:dyDescent="0.2">
      <c r="B13" s="150" t="s">
        <v>443</v>
      </c>
      <c r="C13" s="132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50" t="s">
        <v>442</v>
      </c>
      <c r="C14" s="132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49" t="s">
        <v>441</v>
      </c>
      <c r="C15" s="132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49" t="s">
        <v>440</v>
      </c>
      <c r="C16" s="131">
        <f>C17+C18</f>
        <v>0</v>
      </c>
      <c r="D16" s="131">
        <f>D17+D18</f>
        <v>0</v>
      </c>
      <c r="E16" s="131">
        <f>E17+E18</f>
        <v>0</v>
      </c>
      <c r="F16" s="131">
        <f>F17+F18</f>
        <v>0</v>
      </c>
      <c r="G16" s="131">
        <f>G17+G18</f>
        <v>0</v>
      </c>
      <c r="H16" s="9">
        <f t="shared" si="0"/>
        <v>0</v>
      </c>
    </row>
    <row r="17" spans="2:8" x14ac:dyDescent="0.2">
      <c r="B17" s="150" t="s">
        <v>439</v>
      </c>
      <c r="C17" s="132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50" t="s">
        <v>438</v>
      </c>
      <c r="C18" s="132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49" t="s">
        <v>437</v>
      </c>
      <c r="C19" s="132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49"/>
      <c r="C20" s="132"/>
      <c r="D20" s="7"/>
      <c r="E20" s="7"/>
      <c r="F20" s="7"/>
      <c r="G20" s="7"/>
      <c r="H20" s="9"/>
    </row>
    <row r="21" spans="2:8" x14ac:dyDescent="0.2">
      <c r="B21" s="148" t="s">
        <v>447</v>
      </c>
      <c r="C21" s="132">
        <f>C22+C23+C24+C27+C28+C31</f>
        <v>0</v>
      </c>
      <c r="D21" s="132">
        <f>D22+D23+D24+D27+D28+D31</f>
        <v>0</v>
      </c>
      <c r="E21" s="132">
        <f>E22+E23+E24+E27+E28+E31</f>
        <v>0</v>
      </c>
      <c r="F21" s="132">
        <f>F22+F23+F24+F27+F28+F31</f>
        <v>0</v>
      </c>
      <c r="G21" s="132">
        <f>G22+G23+G24+G27+G28+G31</f>
        <v>0</v>
      </c>
      <c r="H21" s="7">
        <f t="shared" ref="H21:H31" si="1">E21-F21</f>
        <v>0</v>
      </c>
    </row>
    <row r="22" spans="2:8" ht="18.75" customHeight="1" x14ac:dyDescent="0.2">
      <c r="B22" s="149" t="s">
        <v>446</v>
      </c>
      <c r="C22" s="132"/>
      <c r="D22" s="7"/>
      <c r="E22" s="9">
        <f>C22+D22</f>
        <v>0</v>
      </c>
      <c r="F22" s="7"/>
      <c r="G22" s="7"/>
      <c r="H22" s="9">
        <f t="shared" si="1"/>
        <v>0</v>
      </c>
    </row>
    <row r="23" spans="2:8" x14ac:dyDescent="0.2">
      <c r="B23" s="149" t="s">
        <v>445</v>
      </c>
      <c r="C23" s="132"/>
      <c r="D23" s="7"/>
      <c r="E23" s="9">
        <f>C23+D23</f>
        <v>0</v>
      </c>
      <c r="F23" s="7"/>
      <c r="G23" s="7"/>
      <c r="H23" s="9">
        <f t="shared" si="1"/>
        <v>0</v>
      </c>
    </row>
    <row r="24" spans="2:8" x14ac:dyDescent="0.2">
      <c r="B24" s="149" t="s">
        <v>444</v>
      </c>
      <c r="C24" s="131">
        <f>SUM(C25:C26)</f>
        <v>0</v>
      </c>
      <c r="D24" s="131">
        <f>SUM(D25:D26)</f>
        <v>0</v>
      </c>
      <c r="E24" s="131">
        <f>SUM(E25:E26)</f>
        <v>0</v>
      </c>
      <c r="F24" s="131">
        <f>SUM(F25:F26)</f>
        <v>0</v>
      </c>
      <c r="G24" s="131">
        <f>SUM(G25:G26)</f>
        <v>0</v>
      </c>
      <c r="H24" s="9">
        <f t="shared" si="1"/>
        <v>0</v>
      </c>
    </row>
    <row r="25" spans="2:8" x14ac:dyDescent="0.2">
      <c r="B25" s="150" t="s">
        <v>443</v>
      </c>
      <c r="C25" s="132"/>
      <c r="D25" s="7"/>
      <c r="E25" s="9">
        <f>C25+D25</f>
        <v>0</v>
      </c>
      <c r="F25" s="7"/>
      <c r="G25" s="7"/>
      <c r="H25" s="9">
        <f t="shared" si="1"/>
        <v>0</v>
      </c>
    </row>
    <row r="26" spans="2:8" x14ac:dyDescent="0.2">
      <c r="B26" s="150" t="s">
        <v>442</v>
      </c>
      <c r="C26" s="132"/>
      <c r="D26" s="7"/>
      <c r="E26" s="9">
        <f>C26+D26</f>
        <v>0</v>
      </c>
      <c r="F26" s="7"/>
      <c r="G26" s="7"/>
      <c r="H26" s="9">
        <f t="shared" si="1"/>
        <v>0</v>
      </c>
    </row>
    <row r="27" spans="2:8" x14ac:dyDescent="0.2">
      <c r="B27" s="149" t="s">
        <v>441</v>
      </c>
      <c r="C27" s="132"/>
      <c r="D27" s="7"/>
      <c r="E27" s="9">
        <f>C27+D27</f>
        <v>0</v>
      </c>
      <c r="F27" s="7"/>
      <c r="G27" s="7"/>
      <c r="H27" s="9">
        <f t="shared" si="1"/>
        <v>0</v>
      </c>
    </row>
    <row r="28" spans="2:8" ht="25.5" x14ac:dyDescent="0.2">
      <c r="B28" s="149" t="s">
        <v>440</v>
      </c>
      <c r="C28" s="131">
        <f>C29+C30</f>
        <v>0</v>
      </c>
      <c r="D28" s="131">
        <f>D29+D30</f>
        <v>0</v>
      </c>
      <c r="E28" s="131">
        <f>E29+E30</f>
        <v>0</v>
      </c>
      <c r="F28" s="131">
        <f>F29+F30</f>
        <v>0</v>
      </c>
      <c r="G28" s="131">
        <f>G29+G30</f>
        <v>0</v>
      </c>
      <c r="H28" s="9">
        <f t="shared" si="1"/>
        <v>0</v>
      </c>
    </row>
    <row r="29" spans="2:8" x14ac:dyDescent="0.2">
      <c r="B29" s="150" t="s">
        <v>439</v>
      </c>
      <c r="C29" s="132"/>
      <c r="D29" s="7"/>
      <c r="E29" s="9">
        <f>C29+D29</f>
        <v>0</v>
      </c>
      <c r="F29" s="7"/>
      <c r="G29" s="7"/>
      <c r="H29" s="9">
        <f t="shared" si="1"/>
        <v>0</v>
      </c>
    </row>
    <row r="30" spans="2:8" x14ac:dyDescent="0.2">
      <c r="B30" s="150" t="s">
        <v>438</v>
      </c>
      <c r="C30" s="132"/>
      <c r="D30" s="7"/>
      <c r="E30" s="9">
        <f>C30+D30</f>
        <v>0</v>
      </c>
      <c r="F30" s="7"/>
      <c r="G30" s="7"/>
      <c r="H30" s="9">
        <f t="shared" si="1"/>
        <v>0</v>
      </c>
    </row>
    <row r="31" spans="2:8" x14ac:dyDescent="0.2">
      <c r="B31" s="149" t="s">
        <v>437</v>
      </c>
      <c r="C31" s="132"/>
      <c r="D31" s="7"/>
      <c r="E31" s="9">
        <f>C31+D31</f>
        <v>0</v>
      </c>
      <c r="F31" s="7"/>
      <c r="G31" s="7"/>
      <c r="H31" s="9">
        <f t="shared" si="1"/>
        <v>0</v>
      </c>
    </row>
    <row r="32" spans="2:8" x14ac:dyDescent="0.2">
      <c r="B32" s="148" t="s">
        <v>436</v>
      </c>
      <c r="C32" s="132">
        <f t="shared" ref="C32:H32" si="2">C9+C21</f>
        <v>8949862</v>
      </c>
      <c r="D32" s="132">
        <f t="shared" si="2"/>
        <v>0</v>
      </c>
      <c r="E32" s="132">
        <f t="shared" si="2"/>
        <v>8949862</v>
      </c>
      <c r="F32" s="132">
        <f t="shared" si="2"/>
        <v>1792961.85</v>
      </c>
      <c r="G32" s="132">
        <f t="shared" si="2"/>
        <v>1792961.85</v>
      </c>
      <c r="H32" s="132">
        <f t="shared" si="2"/>
        <v>7156900.1500000004</v>
      </c>
    </row>
    <row r="33" spans="2:8" ht="13.5" thickBot="1" x14ac:dyDescent="0.25">
      <c r="B33" s="147"/>
      <c r="C33" s="146"/>
      <c r="D33" s="145"/>
      <c r="E33" s="145"/>
      <c r="F33" s="145"/>
      <c r="G33" s="145"/>
      <c r="H33" s="14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</vt:lpstr>
      <vt:lpstr>Hoja2</vt:lpstr>
      <vt:lpstr>'FORMATO 1'!Títulos_a_imprimir</vt:lpstr>
      <vt:lpstr>'FORMATO 5'!Títulos_a_imprimir</vt:lpstr>
      <vt:lpstr>'FORMATO 6A'!Títulos_a_imprimir</vt:lpstr>
      <vt:lpstr>'FORMATO 6C'!Títulos_a_imprimir</vt:lpstr>
      <vt:lpstr>Guia!Títulos_a_imprimir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2016-12-20T19:33:34Z</cp:lastPrinted>
  <dcterms:created xsi:type="dcterms:W3CDTF">2016-10-11T18:36:49Z</dcterms:created>
  <dcterms:modified xsi:type="dcterms:W3CDTF">2021-04-20T19:56:23Z</dcterms:modified>
</cp:coreProperties>
</file>