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IDC\"/>
    </mc:Choice>
  </mc:AlternateContent>
  <xr:revisionPtr revIDLastSave="0" documentId="10_ncr:8100000_{960A62DF-9A3F-4895-ABF8-5D748BED1E11}" xr6:coauthVersionLast="32" xr6:coauthVersionMax="32" xr10:uidLastSave="{00000000-0000-0000-0000-000000000000}"/>
  <bookViews>
    <workbookView xWindow="0" yWindow="0" windowWidth="19410" windowHeight="973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6" l="1"/>
  <c r="E53" i="6"/>
  <c r="H53" i="6" s="1"/>
  <c r="E52" i="6"/>
  <c r="H52" i="6" s="1"/>
  <c r="E51" i="6"/>
  <c r="H51" i="6" s="1"/>
  <c r="E50" i="6"/>
  <c r="H50" i="6" s="1"/>
  <c r="E49" i="6"/>
  <c r="H49" i="6" s="1"/>
  <c r="G48" i="6"/>
  <c r="E48" i="6"/>
  <c r="H48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H26" i="6"/>
  <c r="G26" i="6"/>
  <c r="E26" i="6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H13" i="6"/>
  <c r="G13" i="6"/>
  <c r="E13" i="6"/>
  <c r="H12" i="6"/>
  <c r="G12" i="6"/>
  <c r="E12" i="6"/>
  <c r="G11" i="6"/>
  <c r="E11" i="6"/>
  <c r="H11" i="6" s="1"/>
  <c r="G10" i="6"/>
  <c r="E10" i="6"/>
  <c r="H10" i="6" s="1"/>
  <c r="E52" i="4"/>
  <c r="C52" i="4"/>
  <c r="C57" i="4" s="1"/>
  <c r="E8" i="1"/>
  <c r="H17" i="6" l="1"/>
  <c r="G17" i="6"/>
  <c r="G27" i="6"/>
  <c r="H27" i="6"/>
  <c r="E17" i="6"/>
  <c r="E27" i="6"/>
  <c r="H47" i="6"/>
  <c r="G47" i="6"/>
  <c r="F47" i="6"/>
  <c r="D47" i="6"/>
  <c r="C47" i="6"/>
  <c r="F9" i="6"/>
  <c r="D9" i="6"/>
  <c r="C9" i="6"/>
  <c r="E9" i="6" l="1"/>
  <c r="G9" i="6"/>
  <c r="H9" i="6"/>
  <c r="E47" i="6"/>
  <c r="G44" i="5" l="1"/>
  <c r="F71" i="1"/>
  <c r="F82" i="1" s="1"/>
  <c r="F84" i="1" s="1"/>
  <c r="C53" i="1"/>
  <c r="C65" i="1" s="1"/>
  <c r="F46" i="1"/>
  <c r="C16" i="1"/>
  <c r="C8" i="1"/>
  <c r="C46" i="1" s="1"/>
  <c r="C63" i="1" l="1"/>
  <c r="H55" i="6"/>
  <c r="E44" i="5" l="1"/>
  <c r="G73" i="5"/>
  <c r="D44" i="5"/>
  <c r="H14" i="5"/>
  <c r="I14" i="5" s="1"/>
  <c r="H36" i="5"/>
  <c r="I36" i="5" s="1"/>
  <c r="F36" i="5"/>
  <c r="F44" i="5" s="1"/>
  <c r="H44" i="5" l="1"/>
  <c r="I44" i="5"/>
  <c r="D9" i="4" l="1"/>
  <c r="C8" i="6" l="1"/>
  <c r="B8" i="1"/>
  <c r="D14" i="4"/>
  <c r="H8" i="6" l="1"/>
  <c r="G17" i="5" l="1"/>
  <c r="F5" i="1"/>
  <c r="C166" i="6" l="1"/>
  <c r="E8" i="6" l="1"/>
  <c r="F8" i="6" l="1"/>
  <c r="F166" i="6" s="1"/>
  <c r="E10" i="7" s="1"/>
  <c r="G8" i="6"/>
  <c r="G166" i="6" s="1"/>
  <c r="F10" i="7" s="1"/>
  <c r="D8" i="6"/>
  <c r="D166" i="6" s="1"/>
  <c r="H166" i="6"/>
  <c r="E166" i="6"/>
  <c r="E9" i="9"/>
  <c r="C9" i="9"/>
  <c r="B53" i="1" l="1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63" i="1"/>
  <c r="B46" i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B65" i="1"/>
  <c r="I84" i="1" l="1"/>
  <c r="H73" i="5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<sst xmlns="http://schemas.openxmlformats.org/spreadsheetml/2006/main" count="657" uniqueCount="453">
  <si>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</si>
  <si>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</si>
  <si>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</si>
  <si>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</si>
  <si>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</si>
  <si>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</si>
  <si>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</si>
  <si>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</si>
  <si>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</si>
  <si>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</si>
  <si>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</si>
  <si>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</si>
  <si>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</si>
  <si>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</si>
  <si>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</si>
  <si>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</si>
  <si>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</si>
  <si>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</si>
  <si>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</si>
  <si>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</si>
  <si>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</si>
  <si>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</si>
  <si>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</si>
  <si>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</si>
  <si>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</si>
  <si>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</si>
  <si>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</si>
  <si>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</si>
  <si>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</si>
  <si>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</si>
  <si>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</si>
  <si>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</si>
  <si>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</si>
  <si>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</si>
  <si>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</si>
  <si>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</si>
  <si>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</si>
  <si>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</si>
  <si>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</si>
  <si>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</si>
  <si>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</si>
  <si>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</si>
  <si>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</si>
  <si>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</si>
  <si>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</si>
  <si>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</si>
  <si>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</si>
  <si>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</si>
  <si>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</si>
  <si>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</si>
  <si>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</si>
  <si>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</si>
  <si>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</si>
  <si>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</si>
  <si>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</si>
  <si>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</si>
  <si>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</si>
  <si>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</si>
  <si>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</si>
  <si>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</si>
  <si>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</si>
  <si>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</si>
  <si>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</si>
  <si>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</si>
  <si>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</si>
  <si>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</si>
  <si>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</si>
  <si>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</si>
  <si>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</si>
  <si>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</si>
  <si>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</si>
  <si>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</si>
  <si>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</si>
  <si>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</si>
  <si>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</si>
  <si>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</si>
  <si>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</si>
  <si>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</si>
  <si>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</si>
  <si>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</si>
  <si>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</si>
  <si>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</si>
  <si>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</si>
  <si>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</si>
  <si>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</si>
  <si>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</si>
  <si>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</si>
  <si>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</si>
  <si>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</si>
  <si>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</si>
  <si>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</si>
  <si>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</si>
  <si>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</si>
  <si>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</si>
  <si>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</si>
  <si>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</si>
  <si>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</si>
  <si>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</si>
  <si>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</si>
  <si>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</si>
  <si>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</si>
  <si>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</si>
  <si>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</si>
  <si>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</si>
  <si>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</si>
  <si>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</si>
  <si>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</si>
  <si>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</si>
  <si>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</si>
  <si>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</si>
  <si>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</si>
  <si>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</si>
  <si>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</si>
  <si>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</si>
  <si>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</si>
  <si>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</si>
  <si>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</si>
  <si>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</si>
  <si>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</si>
  <si>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</si>
  <si>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</si>
  <si>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</si>
  <si>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</si>
  <si>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</si>
  <si>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</si>
  <si>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</si>
  <si>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</si>
  <si>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</si>
  <si>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</si>
  <si>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</si>
  <si>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</si>
  <si>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</si>
  <si>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</si>
  <si>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</si>
  <si>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</si>
  <si>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</si>
  <si>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</si>
  <si>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</si>
  <si>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</si>
  <si>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</si>
  <si>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</si>
  <si>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</si>
  <si>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</si>
  <si>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</si>
  <si>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</si>
  <si>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</si>
  <si>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</si>
  <si>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</si>
  <si>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</si>
  <si>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</si>
  <si>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</si>
  <si>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</si>
  <si>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</si>
  <si>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</si>
  <si>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</si>
  <si>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</si>
  <si>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</si>
  <si>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</si>
  <si>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</si>
  <si>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</si>
  <si>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</si>
  <si>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</si>
  <si>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</si>
  <si>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</si>
  <si>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</si>
  <si>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</si>
  <si>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</si>
  <si>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</si>
  <si>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</si>
  <si>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</si>
  <si>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</si>
  <si>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</si>
  <si>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</si>
  <si>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</si>
  <si>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</si>
  <si>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</si>
  <si>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</si>
  <si>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</si>
  <si>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</si>
  <si>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</si>
  <si>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</si>
  <si>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</si>
  <si>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</si>
  <si>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</si>
  <si>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</si>
  <si>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</si>
  <si>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</si>
  <si>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</si>
  <si>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</si>
  <si>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</si>
  <si>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</si>
  <si>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</si>
  <si>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</si>
  <si>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</si>
  <si>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</si>
  <si>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</si>
  <si>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</si>
  <si>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</si>
  <si>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</si>
  <si>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</si>
  <si>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</si>
  <si>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</si>
  <si>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</si>
  <si>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</si>
  <si>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</si>
  <si>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</si>
  <si>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</si>
  <si>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</si>
  <si>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</si>
  <si>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</si>
  <si>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</si>
  <si>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</si>
  <si>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</si>
  <si>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</si>
  <si>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</si>
  <si>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</si>
  <si>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</si>
  <si>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</si>
  <si>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</si>
  <si>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</si>
  <si>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</si>
  <si>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</si>
  <si>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</si>
  <si>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</si>
  <si>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</si>
  <si>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</si>
  <si>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</si>
  <si>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</si>
  <si>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</si>
  <si>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</si>
  <si>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</si>
  <si>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</si>
  <si>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</si>
  <si>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</si>
  <si>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</si>
  <si>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</si>
  <si>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</si>
  <si>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</si>
  <si>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</si>
  <si>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</si>
  <si>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</si>
  <si>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</si>
  <si>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</si>
  <si>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</si>
  <si>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</si>
  <si>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</si>
  <si>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</si>
  <si>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</si>
  <si>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</si>
  <si>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</si>
  <si>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</si>
  <si>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</si>
  <si>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</si>
  <si>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</si>
  <si>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</si>
  <si>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</si>
  <si>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</si>
  <si>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</si>
  <si>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</si>
  <si>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</si>
  <si>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</si>
  <si>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</si>
  <si>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</si>
  <si>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</si>
  <si>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</si>
  <si>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</si>
  <si>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</si>
  <si>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</si>
  <si>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</si>
  <si>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</si>
  <si>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</si>
  <si>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</si>
  <si>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</si>
  <si>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</si>
  <si>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</si>
  <si>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</si>
  <si>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</si>
  <si>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</si>
  <si>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</si>
  <si>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</si>
  <si>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</si>
  <si>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</si>
  <si>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</si>
  <si>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</si>
  <si>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</si>
  <si>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</si>
  <si>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</si>
  <si>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</si>
  <si>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</si>
  <si>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</si>
  <si>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</si>
  <si>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</si>
  <si>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</si>
  <si>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</si>
  <si>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</si>
  <si>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</si>
  <si>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</si>
  <si>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</si>
  <si>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</si>
  <si>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</si>
  <si>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</si>
  <si>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</si>
  <si>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</si>
  <si>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</si>
  <si>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</si>
  <si>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</si>
  <si>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</si>
  <si>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</si>
  <si>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</si>
  <si>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</si>
  <si>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</si>
  <si>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</si>
  <si>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</si>
  <si>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</si>
  <si>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</si>
  <si>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</si>
  <si>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</si>
  <si>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</si>
  <si>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</si>
  <si>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</si>
  <si>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</si>
  <si>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</si>
  <si>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</si>
  <si>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</si>
  <si>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</si>
  <si>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</si>
  <si>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</si>
  <si>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</si>
  <si>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</si>
  <si>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</si>
  <si>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</si>
  <si>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</si>
  <si>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</si>
  <si>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</si>
  <si>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</si>
  <si>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</si>
  <si>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</si>
  <si>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</si>
  <si>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</si>
  <si>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</si>
  <si>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</si>
  <si>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</si>
  <si>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</si>
  <si>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</si>
  <si>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</si>
  <si>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</si>
  <si>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</si>
  <si>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</si>
  <si>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</si>
  <si>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</si>
  <si>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</si>
  <si>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</si>
  <si>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</si>
  <si>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</si>
  <si>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</si>
  <si>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</si>
  <si>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</si>
  <si>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</si>
  <si>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</si>
  <si>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</si>
  <si>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</si>
  <si>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</si>
  <si>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</si>
  <si>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</si>
  <si>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</si>
  <si>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</si>
  <si>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</si>
  <si>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</si>
  <si>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</si>
  <si>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</si>
  <si>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</si>
  <si>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</si>
  <si>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</si>
  <si>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</si>
  <si>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</si>
  <si>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</si>
  <si>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</si>
  <si>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</si>
  <si>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</si>
  <si>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</si>
  <si>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</si>
  <si>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</si>
  <si>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</si>
  <si>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</si>
  <si>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</si>
  <si>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</si>
  <si>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</si>
  <si>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</si>
  <si>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</si>
  <si>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</si>
  <si>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</si>
  <si>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</si>
  <si>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</si>
  <si>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</si>
  <si>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</si>
  <si>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</si>
  <si>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</si>
  <si>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</si>
  <si>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</si>
  <si>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</si>
  <si>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</si>
  <si>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</si>
  <si>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</si>
  <si>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</si>
  <si>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</si>
  <si>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</si>
  <si>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</si>
  <si>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</si>
  <si>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</si>
  <si>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</si>
  <si>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</si>
  <si>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</si>
  <si>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</si>
  <si>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</si>
  <si>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</si>
  <si>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</si>
  <si>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</si>
  <si>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</si>
  <si>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</si>
  <si>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</si>
  <si>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</si>
  <si>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</si>
  <si>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</si>
  <si>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</si>
  <si>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</si>
  <si>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</si>
  <si>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</si>
  <si>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</si>
  <si>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</si>
  <si>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</si>
  <si>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</si>
  <si>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</si>
  <si>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</si>
  <si>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</si>
  <si>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</si>
  <si>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</si>
  <si>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</si>
  <si>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</si>
  <si>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</si>
  <si>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</si>
  <si>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</si>
  <si>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</si>
  <si>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</si>
  <si>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</si>
  <si>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</si>
  <si>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2020(e)</t>
  </si>
  <si>
    <t>Al 30 de junio de 2021 y al 31 de diciembre de 2020 (b)</t>
  </si>
  <si>
    <t>30 de junio de 2021 (d)</t>
  </si>
  <si>
    <t>Del 1 de enero al 30 de junio de 2021 (b)</t>
  </si>
  <si>
    <t xml:space="preserve">
al 30 de junio de 2021 (d)</t>
  </si>
  <si>
    <t>Monto pagado de la inversión al 30 de junio de 2021 (k)</t>
  </si>
  <si>
    <t>Monto pagado de la inversión actualizado al 30 de junio de 2021  (l)</t>
  </si>
  <si>
    <t>Saldo pendiente por pagar de la inversión al 30 de junio de 2021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</si>
</sst>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topLeftCell="A26" zoomScale="110" zoomScaleNormal="112" zoomScaleSheetLayoutView="110" workbookViewId="0">
      <selection activeCell="E86" sqref="E86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446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447</v>
      </c>
      <c r="C5" s="86" t="s">
        <v>445</v>
      </c>
      <c r="D5" s="87" t="s">
        <v>2</v>
      </c>
      <c r="E5" s="138" t="str">
        <f>B5</f>
        <v>30 de junio de 2021 (d)</v>
      </c>
      <c r="F5" s="138" t="str">
        <f>C5</f>
        <v>31 de diciembre de 2020(e)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425384</v>
      </c>
      <c r="C8" s="54">
        <f>C10</f>
        <v>663214</v>
      </c>
      <c r="D8" s="29" t="s">
        <v>8</v>
      </c>
      <c r="E8" s="54">
        <f>E10</f>
        <v>36632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425384</v>
      </c>
      <c r="C10" s="54">
        <v>663214</v>
      </c>
      <c r="D10" s="29" t="s">
        <v>12</v>
      </c>
      <c r="E10" s="54">
        <v>36632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425384</v>
      </c>
      <c r="C46" s="59">
        <f>C8+C16</f>
        <v>663214</v>
      </c>
      <c r="D46" s="4" t="s">
        <v>82</v>
      </c>
      <c r="E46" s="59">
        <f>E8</f>
        <v>36632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30 de junio de 2021 y al 31 de diciembre de 2020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30 de junio de 2021 (d)</v>
      </c>
      <c r="C52" s="86" t="str">
        <f>C5</f>
        <v>31 de diciembre de 2020(e)</v>
      </c>
      <c r="D52" s="87" t="s">
        <v>2</v>
      </c>
      <c r="E52" s="138" t="str">
        <f>E5</f>
        <v>30 de junio de 2021 (d)</v>
      </c>
      <c r="F52" s="138" t="str">
        <f>F5</f>
        <v>31 de diciembre de 2020(e)</v>
      </c>
    </row>
    <row r="53" spans="1:6" ht="13.5" customHeight="1" x14ac:dyDescent="0.25">
      <c r="A53" s="24" t="s">
        <v>83</v>
      </c>
      <c r="B53" s="54">
        <f>B56+B57</f>
        <v>10945728</v>
      </c>
      <c r="C53" s="54">
        <f>C56+C57</f>
        <v>10390206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10945728</v>
      </c>
      <c r="C56" s="54">
        <v>10390206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36632</v>
      </c>
      <c r="F62" s="54">
        <v>0</v>
      </c>
    </row>
    <row r="63" spans="1:6" ht="13.5" customHeight="1" x14ac:dyDescent="0.25">
      <c r="A63" s="2" t="s">
        <v>100</v>
      </c>
      <c r="B63" s="59">
        <f>B53</f>
        <v>10945728</v>
      </c>
      <c r="C63" s="59">
        <f>C53</f>
        <v>10390206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11371112</v>
      </c>
      <c r="C65" s="59">
        <f>C53+C46</f>
        <v>11053420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11334480</v>
      </c>
      <c r="F71" s="59">
        <f>F72+F73+F76</f>
        <v>11053420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354353</v>
      </c>
      <c r="F72" s="54">
        <v>689162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161520</v>
      </c>
      <c r="F73" s="54">
        <v>55156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10818607</v>
      </c>
      <c r="F76" s="54">
        <v>10309102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11334480</v>
      </c>
      <c r="F82" s="59">
        <f>F71</f>
        <v>11053420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11371112</v>
      </c>
      <c r="F84" s="59">
        <f>F82+F62</f>
        <v>11053420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A17" sqref="A17:XFD17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82" t="s">
        <v>119</v>
      </c>
      <c r="B5" s="183"/>
      <c r="C5" s="80" t="s">
        <v>120</v>
      </c>
      <c r="D5" s="166" t="s">
        <v>121</v>
      </c>
      <c r="E5" s="166" t="s">
        <v>122</v>
      </c>
      <c r="F5" s="166" t="s">
        <v>123</v>
      </c>
      <c r="G5" s="80" t="s">
        <v>124</v>
      </c>
      <c r="H5" s="166" t="s">
        <v>126</v>
      </c>
      <c r="I5" s="166" t="s">
        <v>127</v>
      </c>
    </row>
    <row r="6" spans="1:9" ht="49.5" customHeight="1" thickBot="1" x14ac:dyDescent="0.3">
      <c r="A6" s="160"/>
      <c r="B6" s="162"/>
      <c r="C6" s="156" t="s">
        <v>449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80"/>
      <c r="B7" s="181"/>
      <c r="C7" s="61"/>
      <c r="D7" s="61"/>
      <c r="E7" s="61"/>
      <c r="F7" s="61"/>
      <c r="G7" s="61"/>
      <c r="H7" s="61"/>
      <c r="I7" s="61"/>
    </row>
    <row r="8" spans="1:9" x14ac:dyDescent="0.25">
      <c r="A8" s="172" t="s">
        <v>128</v>
      </c>
      <c r="B8" s="173"/>
      <c r="C8" s="60"/>
      <c r="D8" s="60"/>
      <c r="E8" s="60"/>
      <c r="F8" s="60"/>
      <c r="G8" s="60"/>
      <c r="H8" s="60"/>
      <c r="I8" s="60"/>
    </row>
    <row r="9" spans="1:9" x14ac:dyDescent="0.25">
      <c r="A9" s="172" t="s">
        <v>129</v>
      </c>
      <c r="B9" s="17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2" t="s">
        <v>133</v>
      </c>
      <c r="B13" s="17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2" t="s">
        <v>137</v>
      </c>
      <c r="B18" s="173"/>
      <c r="C18" s="59">
        <v>0</v>
      </c>
      <c r="D18" s="145">
        <v>0</v>
      </c>
      <c r="E18" s="145">
        <v>0</v>
      </c>
      <c r="F18" s="145">
        <v>0</v>
      </c>
      <c r="G18" s="146">
        <v>36632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2" t="s">
        <v>138</v>
      </c>
      <c r="B20" s="173"/>
      <c r="C20" s="61">
        <v>0</v>
      </c>
      <c r="D20" s="61">
        <v>0</v>
      </c>
      <c r="E20" s="61">
        <v>0</v>
      </c>
      <c r="F20" s="61">
        <v>0</v>
      </c>
      <c r="G20" s="146">
        <v>36632</v>
      </c>
      <c r="H20" s="61">
        <v>0</v>
      </c>
      <c r="I20" s="61">
        <v>0</v>
      </c>
    </row>
    <row r="21" spans="1:9" x14ac:dyDescent="0.25">
      <c r="A21" s="172"/>
      <c r="B21" s="173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2" t="s">
        <v>439</v>
      </c>
      <c r="B22" s="173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4" t="s">
        <v>139</v>
      </c>
      <c r="B23" s="17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4" t="s">
        <v>140</v>
      </c>
      <c r="B24" s="17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4" t="s">
        <v>141</v>
      </c>
      <c r="B25" s="17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8"/>
      <c r="B26" s="179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2" t="s">
        <v>142</v>
      </c>
      <c r="B27" s="173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4" t="s">
        <v>143</v>
      </c>
      <c r="B28" s="17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4" t="s">
        <v>144</v>
      </c>
      <c r="B29" s="17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4" t="s">
        <v>145</v>
      </c>
      <c r="B30" s="17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6"/>
      <c r="B31" s="177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6" t="s">
        <v>146</v>
      </c>
      <c r="B36" s="8" t="s">
        <v>147</v>
      </c>
      <c r="C36" s="78" t="s">
        <v>149</v>
      </c>
      <c r="D36" s="78" t="s">
        <v>152</v>
      </c>
      <c r="E36" s="16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7"/>
      <c r="B37" s="80" t="s">
        <v>148</v>
      </c>
      <c r="C37" s="81" t="s">
        <v>150</v>
      </c>
      <c r="D37" s="81" t="s">
        <v>153</v>
      </c>
      <c r="E37" s="170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7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A17" sqref="A17:XFD17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30 de junio de 2021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450</v>
      </c>
      <c r="J5" s="155" t="s">
        <v>451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G21" sqref="G2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86" t="s">
        <v>181</v>
      </c>
      <c r="B2" s="187"/>
      <c r="C2" s="187"/>
      <c r="D2" s="187"/>
      <c r="E2" s="188"/>
    </row>
    <row r="3" spans="1:5" ht="12" customHeight="1" x14ac:dyDescent="0.25">
      <c r="A3" s="186" t="str">
        <f>'FORMATO 3'!A3</f>
        <v>Del 1 de enero al 30 de junio de 2021 (b)</v>
      </c>
      <c r="B3" s="187"/>
      <c r="C3" s="187"/>
      <c r="D3" s="187"/>
      <c r="E3" s="188"/>
    </row>
    <row r="4" spans="1:5" ht="12.75" customHeight="1" thickBot="1" x14ac:dyDescent="0.3">
      <c r="A4" s="189" t="s">
        <v>1</v>
      </c>
      <c r="B4" s="190"/>
      <c r="C4" s="190"/>
      <c r="D4" s="190"/>
      <c r="E4" s="191"/>
    </row>
    <row r="5" spans="1:5" ht="6.75" customHeight="1" thickBot="1" x14ac:dyDescent="0.3"/>
    <row r="6" spans="1:5" ht="11.25" customHeight="1" x14ac:dyDescent="0.25">
      <c r="A6" s="194" t="s">
        <v>2</v>
      </c>
      <c r="B6" s="195"/>
      <c r="C6" s="88" t="s">
        <v>182</v>
      </c>
      <c r="D6" s="204" t="s">
        <v>184</v>
      </c>
      <c r="E6" s="88" t="s">
        <v>185</v>
      </c>
    </row>
    <row r="7" spans="1:5" ht="11.25" customHeight="1" thickBot="1" x14ac:dyDescent="0.3">
      <c r="A7" s="196"/>
      <c r="B7" s="197"/>
      <c r="C7" s="89" t="s">
        <v>183</v>
      </c>
      <c r="D7" s="205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6401364</v>
      </c>
      <c r="D9" s="90">
        <f>D10</f>
        <v>3357752</v>
      </c>
      <c r="E9" s="90">
        <f t="shared" ref="E9" si="0">E10</f>
        <v>3357752</v>
      </c>
    </row>
    <row r="10" spans="1:5" ht="11.25" customHeight="1" x14ac:dyDescent="0.25">
      <c r="A10" s="9"/>
      <c r="B10" s="12" t="s">
        <v>188</v>
      </c>
      <c r="C10" s="90">
        <v>6401364</v>
      </c>
      <c r="D10" s="90">
        <v>3357752</v>
      </c>
      <c r="E10" s="90">
        <f>D10</f>
        <v>3357752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6401364</v>
      </c>
      <c r="D14" s="90">
        <f t="shared" ref="D14:E14" si="1">D15</f>
        <v>3049416</v>
      </c>
      <c r="E14" s="90">
        <f t="shared" si="1"/>
        <v>3012784</v>
      </c>
    </row>
    <row r="15" spans="1:5" ht="11.25" customHeight="1" x14ac:dyDescent="0.25">
      <c r="A15" s="9"/>
      <c r="B15" s="12" t="s">
        <v>192</v>
      </c>
      <c r="C15" s="90">
        <v>6401364</v>
      </c>
      <c r="D15" s="90">
        <v>3049416</v>
      </c>
      <c r="E15" s="90">
        <v>3012784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308336</v>
      </c>
      <c r="E22" s="90">
        <f t="shared" ref="E22" si="3">E9-E14+E18</f>
        <v>344968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308336</v>
      </c>
      <c r="E23" s="90">
        <f t="shared" si="4"/>
        <v>344968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308336</v>
      </c>
      <c r="E24" s="90">
        <f t="shared" si="5"/>
        <v>344968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6" t="s">
        <v>200</v>
      </c>
      <c r="B27" s="207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308336</v>
      </c>
      <c r="E33" s="94">
        <f t="shared" si="7"/>
        <v>344968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4" t="s">
        <v>200</v>
      </c>
      <c r="B36" s="195"/>
      <c r="C36" s="198" t="s">
        <v>207</v>
      </c>
      <c r="D36" s="198" t="s">
        <v>184</v>
      </c>
      <c r="E36" s="95" t="s">
        <v>185</v>
      </c>
    </row>
    <row r="37" spans="1:5" ht="11.25" customHeight="1" thickBot="1" x14ac:dyDescent="0.3">
      <c r="A37" s="196"/>
      <c r="B37" s="197"/>
      <c r="C37" s="199"/>
      <c r="D37" s="199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0"/>
      <c r="B46" s="202" t="s">
        <v>214</v>
      </c>
      <c r="C46" s="184">
        <f>C39-C42</f>
        <v>0</v>
      </c>
      <c r="D46" s="184">
        <f t="shared" ref="D46:E46" si="10">D39-D42</f>
        <v>0</v>
      </c>
      <c r="E46" s="184">
        <f t="shared" si="10"/>
        <v>0</v>
      </c>
    </row>
    <row r="47" spans="1:5" ht="11.25" customHeight="1" thickBot="1" x14ac:dyDescent="0.3">
      <c r="A47" s="201"/>
      <c r="B47" s="203"/>
      <c r="C47" s="185"/>
      <c r="D47" s="185"/>
      <c r="E47" s="185"/>
    </row>
    <row r="48" spans="1:5" ht="11.25" customHeight="1" thickBot="1" x14ac:dyDescent="0.3"/>
    <row r="49" spans="1:5" ht="11.25" customHeight="1" x14ac:dyDescent="0.25">
      <c r="A49" s="194" t="s">
        <v>200</v>
      </c>
      <c r="B49" s="195"/>
      <c r="C49" s="95" t="s">
        <v>182</v>
      </c>
      <c r="D49" s="198" t="s">
        <v>184</v>
      </c>
      <c r="E49" s="95" t="s">
        <v>185</v>
      </c>
    </row>
    <row r="50" spans="1:5" ht="11.25" customHeight="1" thickBot="1" x14ac:dyDescent="0.3">
      <c r="A50" s="196"/>
      <c r="B50" s="197"/>
      <c r="C50" s="96" t="s">
        <v>201</v>
      </c>
      <c r="D50" s="199"/>
      <c r="E50" s="96" t="s">
        <v>202</v>
      </c>
    </row>
    <row r="51" spans="1:5" ht="11.25" customHeight="1" x14ac:dyDescent="0.25">
      <c r="A51" s="192"/>
      <c r="B51" s="19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6401364</v>
      </c>
      <c r="D52" s="97">
        <v>3357752</v>
      </c>
      <c r="E52" s="97">
        <f>D52</f>
        <v>3357752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6401364</v>
      </c>
      <c r="D57" s="97">
        <v>3049416</v>
      </c>
      <c r="E57" s="97">
        <v>3012784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308336</v>
      </c>
      <c r="E61" s="99">
        <f t="shared" ref="E61" si="13">E10+E46-E15+E19</f>
        <v>344968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308336</v>
      </c>
      <c r="E62" s="99">
        <f t="shared" ref="E62" si="15">E33-E53</f>
        <v>344968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4" t="s">
        <v>200</v>
      </c>
      <c r="B65" s="195"/>
      <c r="C65" s="198" t="s">
        <v>207</v>
      </c>
      <c r="D65" s="198" t="s">
        <v>184</v>
      </c>
      <c r="E65" s="95" t="s">
        <v>185</v>
      </c>
    </row>
    <row r="66" spans="1:5" ht="11.25" customHeight="1" thickBot="1" x14ac:dyDescent="0.3">
      <c r="A66" s="196"/>
      <c r="B66" s="197"/>
      <c r="C66" s="199"/>
      <c r="D66" s="199"/>
      <c r="E66" s="96" t="s">
        <v>202</v>
      </c>
    </row>
    <row r="67" spans="1:5" ht="11.25" customHeight="1" x14ac:dyDescent="0.25">
      <c r="A67" s="192"/>
      <c r="B67" s="19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0"/>
      <c r="B78" s="202" t="s">
        <v>222</v>
      </c>
      <c r="C78" s="184">
        <f>C77-C69</f>
        <v>0</v>
      </c>
      <c r="D78" s="184">
        <f t="shared" ref="D78:E78" si="18">D77-D69</f>
        <v>0</v>
      </c>
      <c r="E78" s="184">
        <f t="shared" si="18"/>
        <v>0</v>
      </c>
    </row>
    <row r="79" spans="1:5" ht="11.25" customHeight="1" thickBot="1" x14ac:dyDescent="0.3">
      <c r="A79" s="201"/>
      <c r="B79" s="203"/>
      <c r="C79" s="185"/>
      <c r="D79" s="185"/>
      <c r="E79" s="18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zoomScale="120" zoomScaleNormal="150" zoomScaleSheetLayoutView="120" workbookViewId="0">
      <selection activeCell="G15" sqref="G15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86" t="s">
        <v>223</v>
      </c>
      <c r="B2" s="187"/>
      <c r="C2" s="187"/>
      <c r="D2" s="187"/>
      <c r="E2" s="187"/>
      <c r="F2" s="187"/>
      <c r="G2" s="187"/>
      <c r="H2" s="187"/>
      <c r="I2" s="188"/>
    </row>
    <row r="3" spans="1:9" ht="10.5" customHeight="1" x14ac:dyDescent="0.25">
      <c r="A3" s="186" t="str">
        <f>'FORMATO 4'!A3</f>
        <v>Del 1 de enero al 30 de junio de 2021 (b)</v>
      </c>
      <c r="B3" s="187"/>
      <c r="C3" s="187"/>
      <c r="D3" s="187"/>
      <c r="E3" s="187"/>
      <c r="F3" s="187"/>
      <c r="G3" s="187"/>
      <c r="H3" s="187"/>
      <c r="I3" s="188"/>
    </row>
    <row r="4" spans="1:9" ht="10.5" customHeight="1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9" ht="15.75" thickBot="1" x14ac:dyDescent="0.3">
      <c r="A5" s="163"/>
      <c r="B5" s="164"/>
      <c r="C5" s="165"/>
      <c r="D5" s="221" t="s">
        <v>224</v>
      </c>
      <c r="E5" s="222"/>
      <c r="F5" s="222"/>
      <c r="G5" s="222"/>
      <c r="H5" s="223"/>
      <c r="I5" s="198" t="s">
        <v>225</v>
      </c>
    </row>
    <row r="6" spans="1:9" x14ac:dyDescent="0.25">
      <c r="A6" s="186" t="s">
        <v>200</v>
      </c>
      <c r="B6" s="187"/>
      <c r="C6" s="188"/>
      <c r="D6" s="198" t="s">
        <v>227</v>
      </c>
      <c r="E6" s="204" t="s">
        <v>228</v>
      </c>
      <c r="F6" s="198" t="s">
        <v>229</v>
      </c>
      <c r="G6" s="198" t="s">
        <v>184</v>
      </c>
      <c r="H6" s="198" t="s">
        <v>230</v>
      </c>
      <c r="I6" s="224"/>
    </row>
    <row r="7" spans="1:9" ht="18.75" customHeight="1" thickBot="1" x14ac:dyDescent="0.3">
      <c r="A7" s="189" t="s">
        <v>226</v>
      </c>
      <c r="B7" s="190"/>
      <c r="C7" s="191"/>
      <c r="D7" s="199"/>
      <c r="E7" s="205"/>
      <c r="F7" s="199"/>
      <c r="G7" s="199"/>
      <c r="H7" s="199"/>
      <c r="I7" s="199"/>
    </row>
    <row r="8" spans="1:9" ht="10.5" customHeight="1" x14ac:dyDescent="0.25">
      <c r="A8" s="217"/>
      <c r="B8" s="218"/>
      <c r="C8" s="219"/>
      <c r="D8" s="107"/>
      <c r="E8" s="107"/>
      <c r="F8" s="107"/>
      <c r="G8" s="107"/>
      <c r="H8" s="107"/>
      <c r="I8" s="107"/>
    </row>
    <row r="9" spans="1:9" ht="10.5" customHeight="1" x14ac:dyDescent="0.25">
      <c r="A9" s="210" t="s">
        <v>231</v>
      </c>
      <c r="B9" s="211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32</v>
      </c>
      <c r="H14" s="109">
        <f>G14</f>
        <v>32</v>
      </c>
      <c r="I14" s="109">
        <f>H14</f>
        <v>32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6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6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6401364</v>
      </c>
      <c r="E36" s="109">
        <v>256568</v>
      </c>
      <c r="F36" s="109">
        <f>D36+E36</f>
        <v>6657932</v>
      </c>
      <c r="G36" s="109">
        <v>3357720</v>
      </c>
      <c r="H36" s="109">
        <f>G36</f>
        <v>3357720</v>
      </c>
      <c r="I36" s="109">
        <f>H36-D36</f>
        <v>-3043644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0" t="s">
        <v>263</v>
      </c>
      <c r="B43" s="211"/>
      <c r="C43" s="21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0" t="s">
        <v>264</v>
      </c>
      <c r="B44" s="211"/>
      <c r="C44" s="212"/>
      <c r="D44" s="153">
        <f>D36+D14</f>
        <v>6401364</v>
      </c>
      <c r="E44" s="153">
        <f t="shared" ref="E44:I44" si="1">E36+E14</f>
        <v>256568</v>
      </c>
      <c r="F44" s="153">
        <f t="shared" si="1"/>
        <v>6657932</v>
      </c>
      <c r="G44" s="153">
        <f>G36+G14</f>
        <v>3357752</v>
      </c>
      <c r="H44" s="153">
        <f t="shared" si="1"/>
        <v>3357752</v>
      </c>
      <c r="I44" s="153">
        <f t="shared" si="1"/>
        <v>-3043612</v>
      </c>
    </row>
    <row r="45" spans="1:10" ht="10.5" customHeight="1" x14ac:dyDescent="0.25">
      <c r="A45" s="210" t="s">
        <v>265</v>
      </c>
      <c r="B45" s="211"/>
      <c r="C45" s="21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0" t="s">
        <v>266</v>
      </c>
      <c r="B47" s="211"/>
      <c r="C47" s="21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0" t="s">
        <v>286</v>
      </c>
      <c r="B68" s="211"/>
      <c r="C68" s="21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0" t="s">
        <v>287</v>
      </c>
      <c r="B70" s="211"/>
      <c r="C70" s="21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0" t="s">
        <v>289</v>
      </c>
      <c r="B73" s="211"/>
      <c r="C73" s="212"/>
      <c r="D73" s="154">
        <f>D44</f>
        <v>6401364</v>
      </c>
      <c r="E73" s="154">
        <f t="shared" ref="E73:I73" si="2">E44</f>
        <v>256568</v>
      </c>
      <c r="F73" s="154">
        <f t="shared" si="2"/>
        <v>6657932</v>
      </c>
      <c r="G73" s="154">
        <f>G44</f>
        <v>3357752</v>
      </c>
      <c r="H73" s="154">
        <f t="shared" si="2"/>
        <v>3357752</v>
      </c>
      <c r="I73" s="154">
        <f t="shared" si="2"/>
        <v>-3043612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5" t="s">
        <v>290</v>
      </c>
      <c r="C75" s="21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5" t="s">
        <v>293</v>
      </c>
      <c r="C78" s="21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8"/>
      <c r="C79" s="209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zoomScale="125" zoomScaleNormal="140" zoomScaleSheetLayoutView="125" workbookViewId="0">
      <selection activeCell="I9" sqref="I9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295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5'!A3</f>
        <v>Del 1 de enero al 30 de junio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s="39" customFormat="1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  <c r="I6" s="102"/>
    </row>
    <row r="7" spans="1:9" s="39" customFormat="1" ht="24.75" customHeight="1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5"/>
      <c r="I7" s="102"/>
    </row>
    <row r="8" spans="1:9" s="148" customFormat="1" ht="10.5" customHeight="1" x14ac:dyDescent="0.25">
      <c r="A8" s="227" t="s">
        <v>300</v>
      </c>
      <c r="B8" s="240"/>
      <c r="C8" s="149">
        <f>C9+C17+C27+C47</f>
        <v>6401364</v>
      </c>
      <c r="D8" s="149">
        <f t="shared" ref="D8:G8" si="0">D9+D17+D27+D47</f>
        <v>256568</v>
      </c>
      <c r="E8" s="149">
        <f t="shared" si="0"/>
        <v>6657932</v>
      </c>
      <c r="F8" s="149">
        <f>F9+F17+F27+F47</f>
        <v>3049416</v>
      </c>
      <c r="G8" s="149">
        <f t="shared" si="0"/>
        <v>3012784</v>
      </c>
      <c r="H8" s="149">
        <f>H9+H17+H27+H47</f>
        <v>3608516</v>
      </c>
      <c r="I8" s="147"/>
    </row>
    <row r="9" spans="1:9" s="148" customFormat="1" ht="10.5" customHeight="1" x14ac:dyDescent="0.25">
      <c r="A9" s="229" t="s">
        <v>301</v>
      </c>
      <c r="B9" s="241"/>
      <c r="C9" s="151">
        <f>SUM(C10:C16)</f>
        <v>5363664</v>
      </c>
      <c r="D9" s="151">
        <f t="shared" ref="D9:H9" si="1">SUM(D10:D16)</f>
        <v>153936</v>
      </c>
      <c r="E9" s="151">
        <f t="shared" si="1"/>
        <v>5517600</v>
      </c>
      <c r="F9" s="151">
        <f t="shared" si="1"/>
        <v>2567377</v>
      </c>
      <c r="G9" s="151">
        <f t="shared" si="1"/>
        <v>2567377</v>
      </c>
      <c r="H9" s="151">
        <f t="shared" si="1"/>
        <v>2950223</v>
      </c>
      <c r="I9" s="147"/>
    </row>
    <row r="10" spans="1:9" ht="10.5" customHeight="1" x14ac:dyDescent="0.25">
      <c r="A10" s="103"/>
      <c r="B10" s="104" t="s">
        <v>302</v>
      </c>
      <c r="C10" s="150">
        <v>1966991</v>
      </c>
      <c r="D10" s="150">
        <v>0</v>
      </c>
      <c r="E10" s="150">
        <f t="shared" ref="E10:E36" si="2">+C10+D10</f>
        <v>1966991</v>
      </c>
      <c r="F10" s="150">
        <v>958267</v>
      </c>
      <c r="G10" s="150">
        <f>F10</f>
        <v>958267</v>
      </c>
      <c r="H10" s="150">
        <f>E10-F10</f>
        <v>1008724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3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461485</v>
      </c>
      <c r="D12" s="150">
        <v>0</v>
      </c>
      <c r="E12" s="150">
        <f t="shared" si="2"/>
        <v>461485</v>
      </c>
      <c r="F12" s="150">
        <v>219304</v>
      </c>
      <c r="G12" s="150">
        <f t="shared" si="3"/>
        <v>219304</v>
      </c>
      <c r="H12" s="150">
        <f t="shared" si="4"/>
        <v>242181</v>
      </c>
    </row>
    <row r="13" spans="1:9" ht="10.5" customHeight="1" x14ac:dyDescent="0.25">
      <c r="A13" s="103"/>
      <c r="B13" s="104" t="s">
        <v>305</v>
      </c>
      <c r="C13" s="150">
        <v>236784</v>
      </c>
      <c r="D13" s="150">
        <v>0</v>
      </c>
      <c r="E13" s="150">
        <f>+C13+D13</f>
        <v>236784</v>
      </c>
      <c r="F13" s="150">
        <v>82290</v>
      </c>
      <c r="G13" s="150">
        <f t="shared" si="3"/>
        <v>82290</v>
      </c>
      <c r="H13" s="150">
        <f t="shared" si="4"/>
        <v>154494</v>
      </c>
    </row>
    <row r="14" spans="1:9" ht="10.5" customHeight="1" x14ac:dyDescent="0.25">
      <c r="A14" s="103"/>
      <c r="B14" s="104" t="s">
        <v>306</v>
      </c>
      <c r="C14" s="150">
        <v>2698404</v>
      </c>
      <c r="D14" s="150">
        <v>153936</v>
      </c>
      <c r="E14" s="150">
        <f t="shared" si="2"/>
        <v>2852340</v>
      </c>
      <c r="F14" s="150">
        <v>1307516</v>
      </c>
      <c r="G14" s="150">
        <f t="shared" si="3"/>
        <v>1307516</v>
      </c>
      <c r="H14" s="150">
        <f t="shared" si="4"/>
        <v>1544824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29" t="s">
        <v>309</v>
      </c>
      <c r="B17" s="241"/>
      <c r="C17" s="151">
        <f>SUM(C18:C26)</f>
        <v>823000</v>
      </c>
      <c r="D17" s="151">
        <f t="shared" ref="D17:H17" si="5">SUM(D18:D26)</f>
        <v>-115675</v>
      </c>
      <c r="E17" s="151">
        <f t="shared" si="5"/>
        <v>707325</v>
      </c>
      <c r="F17" s="151">
        <f t="shared" si="5"/>
        <v>283854</v>
      </c>
      <c r="G17" s="151">
        <f t="shared" si="5"/>
        <v>269367</v>
      </c>
      <c r="H17" s="151">
        <f t="shared" si="5"/>
        <v>423471</v>
      </c>
      <c r="I17" s="147"/>
    </row>
    <row r="18" spans="1:9" ht="10.5" customHeight="1" x14ac:dyDescent="0.25">
      <c r="A18" s="103"/>
      <c r="B18" s="104" t="s">
        <v>310</v>
      </c>
      <c r="C18" s="150">
        <v>536000</v>
      </c>
      <c r="D18" s="150">
        <v>-71610</v>
      </c>
      <c r="E18" s="150">
        <f t="shared" si="2"/>
        <v>464390</v>
      </c>
      <c r="F18" s="150">
        <v>183082</v>
      </c>
      <c r="G18" s="150">
        <v>168595</v>
      </c>
      <c r="H18" s="150">
        <f>E18-F18</f>
        <v>281308</v>
      </c>
    </row>
    <row r="19" spans="1:9" ht="10.5" customHeight="1" x14ac:dyDescent="0.25">
      <c r="A19" s="103"/>
      <c r="B19" s="104" t="s">
        <v>442</v>
      </c>
      <c r="C19" s="150">
        <v>78000</v>
      </c>
      <c r="D19" s="150">
        <v>-21889</v>
      </c>
      <c r="E19" s="150">
        <f t="shared" si="2"/>
        <v>56111</v>
      </c>
      <c r="F19" s="150">
        <v>15246</v>
      </c>
      <c r="G19" s="150">
        <f t="shared" si="3"/>
        <v>15246</v>
      </c>
      <c r="H19" s="150">
        <f t="shared" ref="H19:H24" si="6">E19-F19</f>
        <v>40865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3"/>
        <v>0</v>
      </c>
      <c r="H20" s="150">
        <f t="shared" si="6"/>
        <v>0</v>
      </c>
    </row>
    <row r="21" spans="1:9" ht="10.5" customHeight="1" x14ac:dyDescent="0.25">
      <c r="A21" s="103"/>
      <c r="B21" s="104" t="s">
        <v>313</v>
      </c>
      <c r="C21" s="150">
        <v>9400</v>
      </c>
      <c r="D21" s="150">
        <v>3613</v>
      </c>
      <c r="E21" s="150">
        <f t="shared" si="2"/>
        <v>13013</v>
      </c>
      <c r="F21" s="150">
        <v>9257</v>
      </c>
      <c r="G21" s="150">
        <f t="shared" si="3"/>
        <v>9257</v>
      </c>
      <c r="H21" s="150">
        <f t="shared" si="6"/>
        <v>3756</v>
      </c>
    </row>
    <row r="22" spans="1:9" ht="10.5" customHeight="1" x14ac:dyDescent="0.25">
      <c r="A22" s="103"/>
      <c r="B22" s="104" t="s">
        <v>314</v>
      </c>
      <c r="C22" s="150">
        <v>11000</v>
      </c>
      <c r="D22" s="150">
        <v>-1500</v>
      </c>
      <c r="E22" s="150">
        <f t="shared" si="2"/>
        <v>9500</v>
      </c>
      <c r="F22" s="150">
        <v>3481</v>
      </c>
      <c r="G22" s="150">
        <f t="shared" si="3"/>
        <v>3481</v>
      </c>
      <c r="H22" s="150">
        <f t="shared" si="6"/>
        <v>6019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-5433</v>
      </c>
      <c r="E23" s="150">
        <f t="shared" si="2"/>
        <v>78567</v>
      </c>
      <c r="F23" s="150">
        <v>28279</v>
      </c>
      <c r="G23" s="150">
        <f t="shared" si="3"/>
        <v>28279</v>
      </c>
      <c r="H23" s="150">
        <f t="shared" si="6"/>
        <v>50288</v>
      </c>
    </row>
    <row r="24" spans="1:9" ht="10.5" customHeight="1" x14ac:dyDescent="0.25">
      <c r="A24" s="103"/>
      <c r="B24" s="104" t="s">
        <v>316</v>
      </c>
      <c r="C24" s="150">
        <v>70000</v>
      </c>
      <c r="D24" s="150">
        <v>-11856</v>
      </c>
      <c r="E24" s="150">
        <f t="shared" si="2"/>
        <v>58144</v>
      </c>
      <c r="F24" s="150">
        <v>28009</v>
      </c>
      <c r="G24" s="150">
        <f t="shared" si="3"/>
        <v>28009</v>
      </c>
      <c r="H24" s="150">
        <f t="shared" si="6"/>
        <v>30135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3"/>
        <v>0</v>
      </c>
      <c r="H25" s="150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0">
        <v>34600</v>
      </c>
      <c r="D26" s="150">
        <v>-7000</v>
      </c>
      <c r="E26" s="150">
        <f t="shared" si="2"/>
        <v>27600</v>
      </c>
      <c r="F26" s="150">
        <v>16500</v>
      </c>
      <c r="G26" s="150">
        <f t="shared" si="3"/>
        <v>16500</v>
      </c>
      <c r="H26" s="150">
        <f t="shared" si="7"/>
        <v>11100</v>
      </c>
    </row>
    <row r="27" spans="1:9" s="148" customFormat="1" ht="10.5" customHeight="1" x14ac:dyDescent="0.25">
      <c r="A27" s="229" t="s">
        <v>319</v>
      </c>
      <c r="B27" s="241"/>
      <c r="C27" s="151">
        <f>SUM(C28:C36)</f>
        <v>172700</v>
      </c>
      <c r="D27" s="151">
        <f t="shared" ref="D27:H27" si="8">SUM(D28:D36)</f>
        <v>184546</v>
      </c>
      <c r="E27" s="151">
        <f t="shared" si="8"/>
        <v>357246</v>
      </c>
      <c r="F27" s="151">
        <f t="shared" si="8"/>
        <v>152168</v>
      </c>
      <c r="G27" s="151">
        <f t="shared" si="8"/>
        <v>152168</v>
      </c>
      <c r="H27" s="151">
        <f t="shared" si="8"/>
        <v>205078</v>
      </c>
      <c r="I27" s="147"/>
    </row>
    <row r="28" spans="1:9" ht="10.5" customHeight="1" x14ac:dyDescent="0.25">
      <c r="A28" s="103"/>
      <c r="B28" s="104" t="s">
        <v>320</v>
      </c>
      <c r="C28" s="150">
        <v>22200</v>
      </c>
      <c r="D28" s="150">
        <v>146855</v>
      </c>
      <c r="E28" s="150">
        <f t="shared" si="2"/>
        <v>169055</v>
      </c>
      <c r="F28" s="150">
        <v>55721</v>
      </c>
      <c r="G28" s="150">
        <f t="shared" si="3"/>
        <v>55721</v>
      </c>
      <c r="H28" s="150">
        <f>E28-F28</f>
        <v>113334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3"/>
        <v>0</v>
      </c>
      <c r="H29" s="150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3"/>
        <v>0</v>
      </c>
      <c r="H30" s="150">
        <f t="shared" si="9"/>
        <v>0</v>
      </c>
    </row>
    <row r="31" spans="1:9" ht="10.5" customHeight="1" x14ac:dyDescent="0.25">
      <c r="A31" s="103"/>
      <c r="B31" s="104" t="s">
        <v>323</v>
      </c>
      <c r="C31" s="150">
        <v>35000</v>
      </c>
      <c r="D31" s="150">
        <v>0</v>
      </c>
      <c r="E31" s="150">
        <f t="shared" si="2"/>
        <v>35000</v>
      </c>
      <c r="F31" s="150">
        <v>0</v>
      </c>
      <c r="G31" s="150">
        <f t="shared" si="3"/>
        <v>0</v>
      </c>
      <c r="H31" s="150">
        <f t="shared" si="9"/>
        <v>35000</v>
      </c>
    </row>
    <row r="32" spans="1:9" ht="10.5" customHeight="1" x14ac:dyDescent="0.25">
      <c r="A32" s="103"/>
      <c r="B32" s="104" t="s">
        <v>324</v>
      </c>
      <c r="C32" s="150">
        <v>25000</v>
      </c>
      <c r="D32" s="150">
        <v>35547</v>
      </c>
      <c r="E32" s="150">
        <f t="shared" si="2"/>
        <v>60547</v>
      </c>
      <c r="F32" s="150">
        <v>47905</v>
      </c>
      <c r="G32" s="150">
        <f t="shared" si="3"/>
        <v>47905</v>
      </c>
      <c r="H32" s="150">
        <f t="shared" si="9"/>
        <v>12642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3"/>
        <v>0</v>
      </c>
      <c r="H33" s="150">
        <f t="shared" si="9"/>
        <v>0</v>
      </c>
    </row>
    <row r="34" spans="1:8" ht="10.5" customHeight="1" x14ac:dyDescent="0.25">
      <c r="A34" s="103"/>
      <c r="B34" s="104" t="s">
        <v>326</v>
      </c>
      <c r="C34" s="150">
        <v>2600</v>
      </c>
      <c r="D34" s="150">
        <v>-1421</v>
      </c>
      <c r="E34" s="150">
        <f t="shared" si="2"/>
        <v>1179</v>
      </c>
      <c r="F34" s="150">
        <v>0</v>
      </c>
      <c r="G34" s="150">
        <f t="shared" si="3"/>
        <v>0</v>
      </c>
      <c r="H34" s="150">
        <f t="shared" si="9"/>
        <v>1179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3"/>
        <v>0</v>
      </c>
      <c r="H35" s="150">
        <f t="shared" si="7"/>
        <v>0</v>
      </c>
    </row>
    <row r="36" spans="1:8" ht="10.5" customHeight="1" x14ac:dyDescent="0.25">
      <c r="A36" s="103"/>
      <c r="B36" s="104" t="s">
        <v>328</v>
      </c>
      <c r="C36" s="150">
        <v>87900</v>
      </c>
      <c r="D36" s="150">
        <v>3565</v>
      </c>
      <c r="E36" s="150">
        <f t="shared" si="2"/>
        <v>91465</v>
      </c>
      <c r="F36" s="150">
        <v>48542</v>
      </c>
      <c r="G36" s="150">
        <f t="shared" si="3"/>
        <v>48542</v>
      </c>
      <c r="H36" s="150">
        <f t="shared" si="7"/>
        <v>42923</v>
      </c>
    </row>
    <row r="37" spans="1:8" ht="10.5" customHeight="1" x14ac:dyDescent="0.25">
      <c r="A37" s="225" t="s">
        <v>329</v>
      </c>
      <c r="B37" s="234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8" ht="10.5" customHeight="1" x14ac:dyDescent="0.25">
      <c r="A47" s="225" t="s">
        <v>339</v>
      </c>
      <c r="B47" s="234"/>
      <c r="C47" s="151">
        <f>C48+C53</f>
        <v>42000</v>
      </c>
      <c r="D47" s="151">
        <f>D48+D53</f>
        <v>33761</v>
      </c>
      <c r="E47" s="151">
        <f>E48+E53</f>
        <v>75761</v>
      </c>
      <c r="F47" s="151">
        <f t="shared" ref="F47:G47" si="10">F48+F53</f>
        <v>46017</v>
      </c>
      <c r="G47" s="151">
        <f t="shared" si="10"/>
        <v>23872</v>
      </c>
      <c r="H47" s="151">
        <f>H48+H53</f>
        <v>29744</v>
      </c>
    </row>
    <row r="48" spans="1:8" ht="10.5" customHeight="1" x14ac:dyDescent="0.25">
      <c r="A48" s="103"/>
      <c r="B48" s="104" t="s">
        <v>340</v>
      </c>
      <c r="C48" s="150">
        <v>15000</v>
      </c>
      <c r="D48" s="150">
        <v>0</v>
      </c>
      <c r="E48" s="150">
        <f>C48+D48</f>
        <v>15000</v>
      </c>
      <c r="F48" s="150">
        <v>14998</v>
      </c>
      <c r="G48" s="150">
        <f>F48</f>
        <v>14998</v>
      </c>
      <c r="H48" s="150">
        <f>E48-F48</f>
        <v>2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3" si="11">C49+D49</f>
        <v>0</v>
      </c>
      <c r="F49" s="150">
        <v>0</v>
      </c>
      <c r="G49" s="150">
        <v>0</v>
      </c>
      <c r="H49" s="150">
        <f t="shared" ref="H49:H54" si="12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1"/>
        <v>0</v>
      </c>
      <c r="F50" s="150">
        <v>0</v>
      </c>
      <c r="G50" s="150">
        <v>0</v>
      </c>
      <c r="H50" s="150">
        <f t="shared" si="12"/>
        <v>0</v>
      </c>
    </row>
    <row r="51" spans="1:8" ht="10.5" customHeight="1" x14ac:dyDescent="0.25">
      <c r="A51" s="103"/>
      <c r="B51" s="104" t="s">
        <v>343</v>
      </c>
      <c r="C51" s="150">
        <v>0</v>
      </c>
      <c r="D51" s="150">
        <v>0</v>
      </c>
      <c r="E51" s="150">
        <f t="shared" si="11"/>
        <v>0</v>
      </c>
      <c r="F51" s="150">
        <v>0</v>
      </c>
      <c r="G51" s="150">
        <v>0</v>
      </c>
      <c r="H51" s="150">
        <f t="shared" si="12"/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si="11"/>
        <v>0</v>
      </c>
      <c r="F52" s="150">
        <v>0</v>
      </c>
      <c r="G52" s="150">
        <v>0</v>
      </c>
      <c r="H52" s="150">
        <f t="shared" si="12"/>
        <v>0</v>
      </c>
    </row>
    <row r="53" spans="1:8" ht="10.5" customHeight="1" x14ac:dyDescent="0.25">
      <c r="A53" s="103"/>
      <c r="B53" s="104" t="s">
        <v>345</v>
      </c>
      <c r="C53" s="150">
        <v>27000</v>
      </c>
      <c r="D53" s="150">
        <v>33761</v>
      </c>
      <c r="E53" s="150">
        <f t="shared" si="11"/>
        <v>60761</v>
      </c>
      <c r="F53" s="150">
        <v>31019</v>
      </c>
      <c r="G53" s="150">
        <v>8874</v>
      </c>
      <c r="H53" s="150">
        <f t="shared" si="12"/>
        <v>29742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si="12"/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3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3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3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3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3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37"/>
    </row>
    <row r="84" spans="1:9" ht="15" customHeight="1" x14ac:dyDescent="0.25">
      <c r="A84" s="186" t="s">
        <v>294</v>
      </c>
      <c r="B84" s="187"/>
      <c r="C84" s="187"/>
      <c r="D84" s="187"/>
      <c r="E84" s="187"/>
      <c r="F84" s="187"/>
      <c r="G84" s="187"/>
      <c r="H84" s="238"/>
    </row>
    <row r="85" spans="1:9" ht="15" customHeight="1" x14ac:dyDescent="0.25">
      <c r="A85" s="186" t="s">
        <v>295</v>
      </c>
      <c r="B85" s="187"/>
      <c r="C85" s="187"/>
      <c r="D85" s="187"/>
      <c r="E85" s="187"/>
      <c r="F85" s="187"/>
      <c r="G85" s="187"/>
      <c r="H85" s="238"/>
    </row>
    <row r="86" spans="1:9" ht="15" customHeight="1" x14ac:dyDescent="0.25">
      <c r="A86" s="186" t="str">
        <f>A4</f>
        <v>Del 1 de enero al 30 de junio de 2021 (b)</v>
      </c>
      <c r="B86" s="187"/>
      <c r="C86" s="187"/>
      <c r="D86" s="187"/>
      <c r="E86" s="187"/>
      <c r="F86" s="187"/>
      <c r="G86" s="187"/>
      <c r="H86" s="238"/>
    </row>
    <row r="87" spans="1:9" ht="15" customHeight="1" thickBot="1" x14ac:dyDescent="0.3">
      <c r="A87" s="189" t="s">
        <v>1</v>
      </c>
      <c r="B87" s="190"/>
      <c r="C87" s="190"/>
      <c r="D87" s="190"/>
      <c r="E87" s="190"/>
      <c r="F87" s="190"/>
      <c r="G87" s="190"/>
      <c r="H87" s="239"/>
    </row>
    <row r="88" spans="1:9" s="39" customFormat="1" ht="15.75" thickBot="1" x14ac:dyDescent="0.3">
      <c r="A88" s="163" t="s">
        <v>2</v>
      </c>
      <c r="B88" s="165"/>
      <c r="C88" s="231" t="s">
        <v>296</v>
      </c>
      <c r="D88" s="232"/>
      <c r="E88" s="232"/>
      <c r="F88" s="232"/>
      <c r="G88" s="233"/>
      <c r="H88" s="204" t="s">
        <v>297</v>
      </c>
      <c r="I88" s="102"/>
    </row>
    <row r="89" spans="1:9" s="39" customFormat="1" ht="24.75" customHeight="1" thickBot="1" x14ac:dyDescent="0.3">
      <c r="A89" s="189"/>
      <c r="B89" s="19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5"/>
      <c r="I89" s="102"/>
    </row>
    <row r="90" spans="1:9" ht="10.5" customHeight="1" x14ac:dyDescent="0.25">
      <c r="A90" s="227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9" t="s">
        <v>374</v>
      </c>
      <c r="B91" s="23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2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2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2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2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2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2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2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2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2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9" t="s">
        <v>375</v>
      </c>
      <c r="B166" s="230"/>
      <c r="C166" s="137">
        <f>C8</f>
        <v>6401364</v>
      </c>
      <c r="D166" s="142">
        <f t="shared" ref="D166:H166" si="14">D8</f>
        <v>256568</v>
      </c>
      <c r="E166" s="142">
        <f t="shared" si="14"/>
        <v>6657932</v>
      </c>
      <c r="F166" s="142">
        <f t="shared" si="14"/>
        <v>3049416</v>
      </c>
      <c r="G166" s="142">
        <f t="shared" si="14"/>
        <v>3012784</v>
      </c>
      <c r="H166" s="142">
        <f t="shared" si="14"/>
        <v>3608516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J22" sqref="J22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2" t="str">
        <f>'FORMATO 6A'!A1</f>
        <v>INSTITUTO DE CATASTRO DEL ESTADO DE TLAXCALA</v>
      </c>
      <c r="B1" s="242"/>
      <c r="C1" s="242"/>
      <c r="D1" s="242"/>
      <c r="E1" s="242"/>
      <c r="F1" s="242"/>
      <c r="G1" s="183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30 de junio de 2021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6" t="s">
        <v>2</v>
      </c>
      <c r="B6" s="231" t="s">
        <v>296</v>
      </c>
      <c r="C6" s="232"/>
      <c r="D6" s="232"/>
      <c r="E6" s="232"/>
      <c r="F6" s="233"/>
      <c r="G6" s="204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5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6401364</v>
      </c>
      <c r="C9" s="124">
        <f t="shared" ref="C9:G9" si="0">C10</f>
        <v>256568</v>
      </c>
      <c r="D9" s="124">
        <f t="shared" si="0"/>
        <v>6657932</v>
      </c>
      <c r="E9" s="124">
        <f t="shared" si="0"/>
        <v>3049416</v>
      </c>
      <c r="F9" s="124">
        <f t="shared" si="0"/>
        <v>3012784</v>
      </c>
      <c r="G9" s="124">
        <f t="shared" si="0"/>
        <v>3608516</v>
      </c>
    </row>
    <row r="10" spans="1:8" x14ac:dyDescent="0.25">
      <c r="A10" s="6" t="s">
        <v>443</v>
      </c>
      <c r="B10" s="54">
        <f>'FORMATO 5'!D44</f>
        <v>6401364</v>
      </c>
      <c r="C10" s="54">
        <f>'FORMATO 5'!E44</f>
        <v>256568</v>
      </c>
      <c r="D10" s="54">
        <f>B10+C10</f>
        <v>6657932</v>
      </c>
      <c r="E10" s="54">
        <f>'FORMATO 6A'!F166</f>
        <v>3049416</v>
      </c>
      <c r="F10" s="54">
        <f>'FORMATO 6A'!G166</f>
        <v>3012784</v>
      </c>
      <c r="G10" s="54">
        <f>D10-E10</f>
        <v>3608516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6401364</v>
      </c>
      <c r="C30" s="54">
        <f t="shared" ref="C30:G30" si="1">C9+C20</f>
        <v>256568</v>
      </c>
      <c r="D30" s="54">
        <f t="shared" si="1"/>
        <v>6657932</v>
      </c>
      <c r="E30" s="54">
        <f t="shared" si="1"/>
        <v>3049416</v>
      </c>
      <c r="F30" s="54">
        <f t="shared" si="1"/>
        <v>3012784</v>
      </c>
      <c r="G30" s="54">
        <f t="shared" si="1"/>
        <v>3608516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H10" sqref="H10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389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6B'!A4:G4</f>
        <v>Del 1 de enero al 30 de junio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</row>
    <row r="7" spans="1:9" ht="17.25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5"/>
    </row>
    <row r="8" spans="1:9" ht="10.5" customHeight="1" x14ac:dyDescent="0.25">
      <c r="A8" s="180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6401364</v>
      </c>
      <c r="D9" s="130">
        <f t="shared" ref="D9:H9" si="0">D10</f>
        <v>256568</v>
      </c>
      <c r="E9" s="130">
        <f t="shared" si="0"/>
        <v>6657932</v>
      </c>
      <c r="F9" s="130">
        <f t="shared" si="0"/>
        <v>3049416</v>
      </c>
      <c r="G9" s="130">
        <f t="shared" si="0"/>
        <v>3049416</v>
      </c>
      <c r="H9" s="130">
        <f t="shared" si="0"/>
        <v>3608516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6401364</v>
      </c>
      <c r="D10" s="130">
        <f t="shared" ref="D10:H10" si="1">D18</f>
        <v>256568</v>
      </c>
      <c r="E10" s="130">
        <f t="shared" si="1"/>
        <v>6657932</v>
      </c>
      <c r="F10" s="130">
        <f t="shared" si="1"/>
        <v>3049416</v>
      </c>
      <c r="G10" s="130">
        <f t="shared" si="1"/>
        <v>3049416</v>
      </c>
      <c r="H10" s="130">
        <f t="shared" si="1"/>
        <v>3608516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6401364</v>
      </c>
      <c r="D18" s="128">
        <f>'FORMATO 6B'!C10</f>
        <v>256568</v>
      </c>
      <c r="E18" s="128">
        <f>C18+D18</f>
        <v>6657932</v>
      </c>
      <c r="F18" s="128">
        <f>'FORMATO 6B'!E10</f>
        <v>3049416</v>
      </c>
      <c r="G18" s="128">
        <f>F18</f>
        <v>3049416</v>
      </c>
      <c r="H18" s="128">
        <f>E18-G18</f>
        <v>3608516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6401364</v>
      </c>
      <c r="D83" s="130">
        <f t="shared" ref="D83:H83" si="2">D9</f>
        <v>256568</v>
      </c>
      <c r="E83" s="130">
        <f t="shared" si="2"/>
        <v>6657932</v>
      </c>
      <c r="F83" s="130">
        <f t="shared" si="2"/>
        <v>3049416</v>
      </c>
      <c r="G83" s="130">
        <f t="shared" si="2"/>
        <v>3049416</v>
      </c>
      <c r="H83" s="130">
        <f t="shared" si="2"/>
        <v>3608516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37"/>
    </row>
    <row r="2" spans="1:7" x14ac:dyDescent="0.25">
      <c r="A2" s="186" t="s">
        <v>294</v>
      </c>
      <c r="B2" s="187"/>
      <c r="C2" s="187"/>
      <c r="D2" s="187"/>
      <c r="E2" s="187"/>
      <c r="F2" s="187"/>
      <c r="G2" s="238"/>
    </row>
    <row r="3" spans="1:7" x14ac:dyDescent="0.25">
      <c r="A3" s="186" t="s">
        <v>424</v>
      </c>
      <c r="B3" s="187"/>
      <c r="C3" s="187"/>
      <c r="D3" s="187"/>
      <c r="E3" s="187"/>
      <c r="F3" s="187"/>
      <c r="G3" s="238"/>
    </row>
    <row r="4" spans="1:7" x14ac:dyDescent="0.25">
      <c r="A4" s="186" t="s">
        <v>448</v>
      </c>
      <c r="B4" s="187"/>
      <c r="C4" s="187"/>
      <c r="D4" s="187"/>
      <c r="E4" s="187"/>
      <c r="F4" s="187"/>
      <c r="G4" s="238"/>
    </row>
    <row r="5" spans="1:7" ht="15.75" thickBot="1" x14ac:dyDescent="0.3">
      <c r="A5" s="189" t="s">
        <v>1</v>
      </c>
      <c r="B5" s="190"/>
      <c r="C5" s="190"/>
      <c r="D5" s="190"/>
      <c r="E5" s="190"/>
      <c r="F5" s="190"/>
      <c r="G5" s="239"/>
    </row>
    <row r="6" spans="1:7" ht="15.75" thickBot="1" x14ac:dyDescent="0.3">
      <c r="A6" s="247" t="s">
        <v>2</v>
      </c>
      <c r="B6" s="231" t="s">
        <v>296</v>
      </c>
      <c r="C6" s="232"/>
      <c r="D6" s="232"/>
      <c r="E6" s="232"/>
      <c r="F6" s="233"/>
      <c r="G6" s="204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5"/>
    </row>
    <row r="8" spans="1:7" x14ac:dyDescent="0.25">
      <c r="A8" s="25" t="s">
        <v>426</v>
      </c>
      <c r="B8" s="133">
        <f>B9</f>
        <v>5363664</v>
      </c>
      <c r="C8" s="133">
        <f t="shared" ref="C8:G8" si="0">C9</f>
        <v>153936</v>
      </c>
      <c r="D8" s="133">
        <f t="shared" si="0"/>
        <v>5517600</v>
      </c>
      <c r="E8" s="133">
        <f t="shared" si="0"/>
        <v>2567377</v>
      </c>
      <c r="F8" s="133">
        <f t="shared" si="0"/>
        <v>2567377</v>
      </c>
      <c r="G8" s="133">
        <f t="shared" si="0"/>
        <v>2950223</v>
      </c>
    </row>
    <row r="9" spans="1:7" ht="21.75" customHeight="1" x14ac:dyDescent="0.25">
      <c r="A9" s="26" t="s">
        <v>427</v>
      </c>
      <c r="B9" s="134">
        <f>'FORMATO 6A'!C9</f>
        <v>5363664</v>
      </c>
      <c r="C9" s="54">
        <f>'FORMATO 6A'!D9</f>
        <v>153936</v>
      </c>
      <c r="D9" s="54">
        <f>B9+C9</f>
        <v>5517600</v>
      </c>
      <c r="E9" s="54">
        <f>'FORMATO 6A'!F9</f>
        <v>2567377</v>
      </c>
      <c r="F9" s="54">
        <f>E9</f>
        <v>2567377</v>
      </c>
      <c r="G9" s="54">
        <f>D9-F9</f>
        <v>2950223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5363664</v>
      </c>
      <c r="C31" s="133">
        <f t="shared" ref="C31:G31" si="1">C9</f>
        <v>153936</v>
      </c>
      <c r="D31" s="133">
        <f t="shared" si="1"/>
        <v>5517600</v>
      </c>
      <c r="E31" s="133">
        <f t="shared" si="1"/>
        <v>2567377</v>
      </c>
      <c r="F31" s="133">
        <f t="shared" si="1"/>
        <v>2567377</v>
      </c>
      <c r="G31" s="133">
        <f t="shared" si="1"/>
        <v>2950223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2021-04-09T14:46:59Z</cp:lastPrinted>
  <dcterms:created xsi:type="dcterms:W3CDTF">2016-11-22T17:06:04Z</dcterms:created>
  <dcterms:modified xsi:type="dcterms:W3CDTF">2021-07-21T19:07:47Z</dcterms:modified>
</cp:coreProperties>
</file>