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UPT RP\"/>
    </mc:Choice>
  </mc:AlternateContent>
  <xr:revisionPtr revIDLastSave="0" documentId="10_ncr:8100000_{F7D60380-2C82-4923-BA9A-4426DDEC1F5A}" xr6:coauthVersionLast="32" xr6:coauthVersionMax="32" xr10:uidLastSave="{00000000-0000-0000-0000-000000000000}"/>
  <bookViews>
    <workbookView xWindow="0" yWindow="0" windowWidth="28800" windowHeight="1233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4" l="1"/>
  <c r="E59" i="14"/>
  <c r="E26" i="14"/>
  <c r="H26" i="14" s="1"/>
  <c r="G13" i="12"/>
  <c r="D13" i="12"/>
  <c r="G11" i="10"/>
  <c r="F11" i="10"/>
  <c r="E11" i="10"/>
  <c r="D29" i="10"/>
  <c r="B35" i="6"/>
  <c r="B26" i="6"/>
  <c r="B25" i="6"/>
  <c r="B24" i="6"/>
  <c r="D21" i="3"/>
  <c r="C11" i="1"/>
  <c r="B19" i="1"/>
  <c r="B11" i="1"/>
  <c r="F11" i="1"/>
  <c r="C19" i="1"/>
  <c r="G11" i="1"/>
  <c r="G44" i="1"/>
  <c r="D54" i="14" l="1"/>
  <c r="C10" i="12"/>
  <c r="E29" i="10"/>
  <c r="C29" i="10"/>
  <c r="H38" i="10"/>
  <c r="H36" i="10"/>
  <c r="H34" i="10"/>
  <c r="H20" i="10"/>
  <c r="H39" i="10"/>
  <c r="H37" i="10"/>
  <c r="H35" i="10"/>
  <c r="H33" i="10"/>
  <c r="H32" i="10"/>
  <c r="H31" i="10"/>
  <c r="H30" i="10"/>
  <c r="H28" i="10"/>
  <c r="H27" i="10"/>
  <c r="H26" i="10"/>
  <c r="H25" i="10"/>
  <c r="H24" i="10"/>
  <c r="H23" i="10"/>
  <c r="H22" i="10"/>
  <c r="H21" i="10"/>
  <c r="H18" i="10"/>
  <c r="H17" i="10"/>
  <c r="H16" i="10"/>
  <c r="H15" i="10"/>
  <c r="H14" i="10"/>
  <c r="H13" i="10"/>
  <c r="H12" i="10"/>
  <c r="B66" i="6"/>
  <c r="B65" i="6"/>
  <c r="B10" i="6"/>
  <c r="H21" i="3"/>
  <c r="F44" i="1"/>
  <c r="G23" i="16" l="1"/>
  <c r="C21" i="16"/>
  <c r="E21" i="16"/>
  <c r="B21" i="16"/>
  <c r="G61" i="8"/>
  <c r="C79" i="6"/>
  <c r="D79" i="6"/>
  <c r="B79" i="6"/>
  <c r="B83" i="6" s="1"/>
  <c r="B84" i="6" s="1"/>
  <c r="C73" i="6"/>
  <c r="D73" i="6"/>
  <c r="B73" i="6"/>
  <c r="D61" i="6"/>
  <c r="C61" i="6"/>
  <c r="D56" i="6"/>
  <c r="C56" i="6"/>
  <c r="G39" i="8"/>
  <c r="B56" i="6"/>
  <c r="B15" i="6"/>
  <c r="C83" i="6" l="1"/>
  <c r="C84" i="6" s="1"/>
  <c r="D83" i="6"/>
  <c r="D84" i="6" s="1"/>
  <c r="D21" i="16"/>
  <c r="G21" i="16"/>
  <c r="C15" i="6"/>
  <c r="G11" i="12" l="1"/>
  <c r="G10" i="12" s="1"/>
  <c r="B10" i="12"/>
  <c r="B12" i="12"/>
  <c r="C12" i="12"/>
  <c r="D12" i="12"/>
  <c r="E12" i="12"/>
  <c r="F12" i="12"/>
  <c r="G49" i="10" l="1"/>
  <c r="H53" i="10"/>
  <c r="H51" i="10"/>
  <c r="H50" i="10"/>
  <c r="C11" i="10"/>
  <c r="H49" i="10" l="1"/>
  <c r="G16" i="8"/>
  <c r="G14" i="8"/>
  <c r="C70" i="8" l="1"/>
  <c r="D70" i="8"/>
  <c r="B33" i="1"/>
  <c r="B27" i="1"/>
  <c r="C27" i="1"/>
  <c r="F33" i="1"/>
  <c r="F29" i="1"/>
  <c r="D10" i="12" l="1"/>
  <c r="E10" i="12"/>
  <c r="F10" i="12"/>
  <c r="H61" i="10" l="1"/>
  <c r="H60" i="10"/>
  <c r="D19" i="10"/>
  <c r="E19" i="10"/>
  <c r="F72" i="1" l="1"/>
  <c r="G66" i="1"/>
  <c r="F66" i="1"/>
  <c r="G62" i="1"/>
  <c r="F62" i="1"/>
  <c r="F58" i="1"/>
  <c r="F40" i="1"/>
  <c r="F25" i="1"/>
  <c r="F21" i="1"/>
  <c r="C60" i="1"/>
  <c r="B60" i="1"/>
  <c r="C43" i="1"/>
  <c r="B43" i="1"/>
  <c r="C40" i="1"/>
  <c r="B40" i="1"/>
  <c r="C33" i="1"/>
  <c r="F75" i="1" l="1"/>
  <c r="C48" i="1"/>
  <c r="C61" i="1" s="1"/>
  <c r="B48" i="1"/>
  <c r="B61" i="1" s="1"/>
  <c r="F48" i="1"/>
  <c r="F59" i="1" s="1"/>
  <c r="D14" i="12"/>
  <c r="F14" i="12"/>
  <c r="G12" i="12"/>
  <c r="G14" i="12" s="1"/>
  <c r="B14" i="12"/>
  <c r="C14" i="12"/>
  <c r="F76" i="1" l="1"/>
  <c r="E14" i="12"/>
  <c r="D59" i="10"/>
  <c r="E59" i="10"/>
  <c r="F59" i="10"/>
  <c r="G59" i="10"/>
  <c r="C59" i="10"/>
  <c r="D49" i="10"/>
  <c r="D10" i="10" s="1"/>
  <c r="E49" i="10"/>
  <c r="F49" i="10"/>
  <c r="F19" i="10"/>
  <c r="H19" i="10" s="1"/>
  <c r="G19" i="10"/>
  <c r="C49" i="10"/>
  <c r="C19" i="10"/>
  <c r="B70" i="8"/>
  <c r="H11" i="10" l="1"/>
  <c r="G40" i="1"/>
  <c r="F29" i="10" l="1"/>
  <c r="B19" i="6" l="1"/>
  <c r="D15" i="6"/>
  <c r="C19" i="6"/>
  <c r="G17" i="8" l="1"/>
  <c r="G13" i="8"/>
  <c r="D19" i="6" l="1"/>
  <c r="D18" i="8" l="1"/>
  <c r="G18" i="8" s="1"/>
  <c r="D17" i="8"/>
  <c r="D63" i="6"/>
  <c r="H59" i="10"/>
  <c r="G57" i="8" l="1"/>
  <c r="H47" i="14"/>
  <c r="H45" i="14"/>
  <c r="H75" i="10"/>
  <c r="H72" i="10"/>
  <c r="H72" i="14" l="1"/>
  <c r="G72" i="14"/>
  <c r="F72" i="14"/>
  <c r="E72" i="14"/>
  <c r="D72" i="14"/>
  <c r="C72" i="14"/>
  <c r="H62" i="14"/>
  <c r="G62" i="14"/>
  <c r="F62" i="14"/>
  <c r="E62" i="14"/>
  <c r="D62" i="14"/>
  <c r="C62" i="14"/>
  <c r="H54" i="14"/>
  <c r="H44" i="14" s="1"/>
  <c r="G54" i="14"/>
  <c r="G44" i="14" s="1"/>
  <c r="F54" i="14"/>
  <c r="F44" i="14" s="1"/>
  <c r="E54" i="14"/>
  <c r="E44" i="14" s="1"/>
  <c r="D44" i="14"/>
  <c r="C54" i="14"/>
  <c r="C44" i="14" s="1"/>
  <c r="G45" i="14"/>
  <c r="F45" i="14"/>
  <c r="D45" i="14"/>
  <c r="C45" i="14"/>
  <c r="H39" i="14"/>
  <c r="G39" i="14"/>
  <c r="F39" i="14"/>
  <c r="E39" i="14"/>
  <c r="D39" i="14"/>
  <c r="C39" i="14"/>
  <c r="G70" i="8"/>
  <c r="F70" i="8"/>
  <c r="E70" i="8"/>
  <c r="G64" i="8"/>
  <c r="F64" i="8"/>
  <c r="E64" i="8"/>
  <c r="D64" i="8"/>
  <c r="C64" i="8"/>
  <c r="B64" i="8"/>
  <c r="G58" i="8"/>
  <c r="F58" i="8"/>
  <c r="E58" i="8"/>
  <c r="D58" i="8"/>
  <c r="C58" i="8"/>
  <c r="B58" i="8"/>
  <c r="F53" i="8"/>
  <c r="E53" i="8"/>
  <c r="D53" i="8"/>
  <c r="C53" i="8"/>
  <c r="G53" i="8" s="1"/>
  <c r="B53" i="8"/>
  <c r="G44" i="8"/>
  <c r="F44" i="8"/>
  <c r="E44" i="8"/>
  <c r="D44" i="8"/>
  <c r="C44" i="8"/>
  <c r="B44" i="8"/>
  <c r="D57" i="6"/>
  <c r="C57" i="6"/>
  <c r="B57" i="6"/>
  <c r="D45" i="6"/>
  <c r="C45" i="6"/>
  <c r="B45" i="6"/>
  <c r="D41" i="6"/>
  <c r="C41" i="6"/>
  <c r="B41" i="6"/>
  <c r="G72" i="1"/>
  <c r="G58" i="1"/>
  <c r="B63" i="8" l="1"/>
  <c r="G75" i="1"/>
  <c r="B49" i="6"/>
  <c r="F63" i="8"/>
  <c r="E63" i="8"/>
  <c r="D63" i="8"/>
  <c r="G63" i="8"/>
  <c r="C63" i="8"/>
  <c r="C49" i="6"/>
  <c r="D49" i="6"/>
  <c r="D39" i="10" l="1"/>
  <c r="E39" i="10"/>
  <c r="F39" i="10"/>
  <c r="G39" i="10"/>
  <c r="G29" i="10" s="1"/>
  <c r="G38" i="8" l="1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C66" i="8" s="1"/>
  <c r="B38" i="8"/>
  <c r="B41" i="8" l="1"/>
  <c r="B66" i="8" s="1"/>
  <c r="F41" i="8"/>
  <c r="F66" i="8" s="1"/>
  <c r="D10" i="16"/>
  <c r="H29" i="14"/>
  <c r="G29" i="14"/>
  <c r="F29" i="14"/>
  <c r="E29" i="14"/>
  <c r="D29" i="14"/>
  <c r="C29" i="14"/>
  <c r="H21" i="14"/>
  <c r="H11" i="14" s="1"/>
  <c r="H77" i="14" s="1"/>
  <c r="G21" i="14"/>
  <c r="G11" i="14" s="1"/>
  <c r="G77" i="14" s="1"/>
  <c r="F21" i="14"/>
  <c r="F11" i="14" s="1"/>
  <c r="F77" i="14" s="1"/>
  <c r="E21" i="14"/>
  <c r="E11" i="14" s="1"/>
  <c r="E77" i="14" s="1"/>
  <c r="D21" i="14"/>
  <c r="D11" i="14" s="1"/>
  <c r="D77" i="14" s="1"/>
  <c r="C21" i="14"/>
  <c r="C11" i="14" s="1"/>
  <c r="C77" i="14" s="1"/>
  <c r="H29" i="10"/>
  <c r="H76" i="10"/>
  <c r="G76" i="10"/>
  <c r="F76" i="10"/>
  <c r="E76" i="10"/>
  <c r="D76" i="10"/>
  <c r="C76" i="10"/>
  <c r="G72" i="10"/>
  <c r="F72" i="10"/>
  <c r="D72" i="10"/>
  <c r="C72" i="10"/>
  <c r="H63" i="10"/>
  <c r="G63" i="10"/>
  <c r="F63" i="10"/>
  <c r="E63" i="10"/>
  <c r="D63" i="10"/>
  <c r="C63" i="10"/>
  <c r="F10" i="16"/>
  <c r="C10" i="16"/>
  <c r="B10" i="16"/>
  <c r="G32" i="8"/>
  <c r="F32" i="8"/>
  <c r="E32" i="8"/>
  <c r="D32" i="8"/>
  <c r="C32" i="8"/>
  <c r="B32" i="8"/>
  <c r="D31" i="6"/>
  <c r="C31" i="6"/>
  <c r="B31" i="6"/>
  <c r="D10" i="6"/>
  <c r="D25" i="6" s="1"/>
  <c r="D26" i="6" s="1"/>
  <c r="C10" i="6"/>
  <c r="C25" i="6" s="1"/>
  <c r="C26" i="6" s="1"/>
  <c r="J12" i="3"/>
  <c r="I12" i="3"/>
  <c r="G12" i="3"/>
  <c r="F12" i="3"/>
  <c r="J16" i="3"/>
  <c r="I16" i="3"/>
  <c r="G16" i="3"/>
  <c r="F16" i="3"/>
  <c r="G33" i="1"/>
  <c r="G29" i="1"/>
  <c r="G25" i="1"/>
  <c r="G21" i="1"/>
  <c r="F10" i="10" l="1"/>
  <c r="F84" i="10" s="1"/>
  <c r="E10" i="10"/>
  <c r="C35" i="6"/>
  <c r="C65" i="6"/>
  <c r="C66" i="6" s="1"/>
  <c r="G10" i="10"/>
  <c r="G84" i="10" s="1"/>
  <c r="C10" i="10"/>
  <c r="C84" i="10" s="1"/>
  <c r="D65" i="6"/>
  <c r="D66" i="6" s="1"/>
  <c r="D35" i="6"/>
  <c r="D84" i="10"/>
  <c r="G48" i="1"/>
  <c r="G59" i="1" s="1"/>
  <c r="G76" i="1" s="1"/>
  <c r="F11" i="3"/>
  <c r="F21" i="3" s="1"/>
  <c r="I11" i="3"/>
  <c r="I21" i="3" s="1"/>
  <c r="J11" i="3"/>
  <c r="J21" i="3" s="1"/>
  <c r="E21" i="3"/>
  <c r="G11" i="3"/>
  <c r="G21" i="3" s="1"/>
  <c r="B32" i="16"/>
  <c r="C32" i="16"/>
  <c r="D32" i="16"/>
  <c r="H10" i="10" l="1"/>
  <c r="E10" i="16"/>
  <c r="E32" i="16" s="1"/>
  <c r="G11" i="16"/>
  <c r="G12" i="14" l="1"/>
  <c r="D12" i="14"/>
  <c r="C12" i="14"/>
  <c r="F12" i="14" l="1"/>
  <c r="E84" i="10" l="1"/>
  <c r="G10" i="16" l="1"/>
  <c r="G32" i="16" s="1"/>
  <c r="H84" i="10" l="1"/>
  <c r="E12" i="14" l="1"/>
  <c r="H12" i="14" l="1"/>
  <c r="F21" i="16"/>
  <c r="F32" i="16" s="1"/>
</calcChain>
</file>

<file path=xl/sharedStrings.xml><?xml version="1.0" encoding="utf-8"?>
<sst xmlns="http://schemas.openxmlformats.org/spreadsheetml/2006/main" count="646" uniqueCount="499">
  <si>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</si>
  <si>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</si>
  <si>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</si>
  <si>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</si>
  <si>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</si>
  <si>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</si>
  <si>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</si>
  <si>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</si>
  <si>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</si>
  <si>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</si>
  <si>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</si>
  <si>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</si>
  <si>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</si>
  <si>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</si>
  <si>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</si>
  <si>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</si>
  <si>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</si>
  <si>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</si>
  <si>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</si>
  <si>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</si>
  <si>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</si>
  <si>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</si>
  <si>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</si>
  <si>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</si>
  <si>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</si>
  <si>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</si>
  <si>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</si>
  <si>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</si>
  <si>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</si>
  <si>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</si>
  <si>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</si>
  <si>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</si>
  <si>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</si>
  <si>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</si>
  <si>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</si>
  <si>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</si>
  <si>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</si>
  <si>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</si>
  <si>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</si>
  <si>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</si>
  <si>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</si>
  <si>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</si>
  <si>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</si>
  <si>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</si>
  <si>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</si>
  <si>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</si>
  <si>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</si>
  <si>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</si>
  <si>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</si>
  <si>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</si>
  <si>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</si>
  <si>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</si>
  <si>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</si>
  <si>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</si>
  <si>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</si>
  <si>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</si>
  <si>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</si>
  <si>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</si>
  <si>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</si>
  <si>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</si>
  <si>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</si>
  <si>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</si>
  <si>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</si>
  <si>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</si>
  <si>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</si>
  <si>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</si>
  <si>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</si>
  <si>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</si>
  <si>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</si>
  <si>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</si>
  <si>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</si>
  <si>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</si>
  <si>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</si>
  <si>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</si>
  <si>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</si>
  <si>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</si>
  <si>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</si>
  <si>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</si>
  <si>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</si>
  <si>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</si>
  <si>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</si>
  <si>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</si>
  <si>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</si>
  <si>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</si>
  <si>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</si>
  <si>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</si>
  <si>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</si>
  <si>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</si>
  <si>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</si>
  <si>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</si>
  <si>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</si>
  <si>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</si>
  <si>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</si>
  <si>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</si>
  <si>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</si>
  <si>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</si>
  <si>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</si>
  <si>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</si>
  <si>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</si>
  <si>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</si>
  <si>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</si>
  <si>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</si>
  <si>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</si>
  <si>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</si>
  <si>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</si>
  <si>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</si>
  <si>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</si>
  <si>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</si>
  <si>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</si>
  <si>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</si>
  <si>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</si>
  <si>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</si>
  <si>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</si>
  <si>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</si>
  <si>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</si>
  <si>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</si>
  <si>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</si>
  <si>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</si>
  <si>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</si>
  <si>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</si>
  <si>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</si>
  <si>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</si>
  <si>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</si>
  <si>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</si>
  <si>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</si>
  <si>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</si>
  <si>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</si>
  <si>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</si>
  <si>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</si>
  <si>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</si>
  <si>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</si>
  <si>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</si>
  <si>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</si>
  <si>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</si>
  <si>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</si>
  <si>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</si>
  <si>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</si>
  <si>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</si>
  <si>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</si>
  <si>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</si>
  <si>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</si>
  <si>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</si>
  <si>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</si>
  <si>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</si>
  <si>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</si>
  <si>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</si>
  <si>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</si>
  <si>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</si>
  <si>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</si>
  <si>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</si>
  <si>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</si>
  <si>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</si>
  <si>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</si>
  <si>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</si>
  <si>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</si>
  <si>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</si>
  <si>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</si>
  <si>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</si>
  <si>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</si>
  <si>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</si>
  <si>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</si>
  <si>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</si>
  <si>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</si>
  <si>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</si>
  <si>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</si>
  <si>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</si>
  <si>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</si>
  <si>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</si>
  <si>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</si>
  <si>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</si>
  <si>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</si>
  <si>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</si>
  <si>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</si>
  <si>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</si>
  <si>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</si>
  <si>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</si>
  <si>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</si>
  <si>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</si>
  <si>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</si>
  <si>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</si>
  <si>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</si>
  <si>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</si>
  <si>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</si>
  <si>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</si>
  <si>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</si>
  <si>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</si>
  <si>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</si>
  <si>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</si>
  <si>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</si>
  <si>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</si>
  <si>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</si>
  <si>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</si>
  <si>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</si>
  <si>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</si>
  <si>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</si>
  <si>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</si>
  <si>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</si>
  <si>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</si>
  <si>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</si>
  <si>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</si>
  <si>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</si>
  <si>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</si>
  <si>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</si>
  <si>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</si>
  <si>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</si>
  <si>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</si>
  <si>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</si>
  <si>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</si>
  <si>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</si>
  <si>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</si>
  <si>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</si>
  <si>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</si>
  <si>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</si>
  <si>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</si>
  <si>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</si>
  <si>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</si>
  <si>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</si>
  <si>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</si>
  <si>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</si>
  <si>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</si>
  <si>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</si>
  <si>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</si>
  <si>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</si>
  <si>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</si>
  <si>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</si>
  <si>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</si>
  <si>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</si>
  <si>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</si>
  <si>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</si>
  <si>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</si>
  <si>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</si>
  <si>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</si>
  <si>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</si>
  <si>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</si>
  <si>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</si>
  <si>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</si>
  <si>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</si>
  <si>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</si>
  <si>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</si>
  <si>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</si>
  <si>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</si>
  <si>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</si>
  <si>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</si>
  <si>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</si>
  <si>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</si>
  <si>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</si>
  <si>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</si>
  <si>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</si>
  <si>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</si>
  <si>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</si>
  <si>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</si>
  <si>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</si>
  <si>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</si>
  <si>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</si>
  <si>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</si>
  <si>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</si>
  <si>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</si>
  <si>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</si>
  <si>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</si>
  <si>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</si>
  <si>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</si>
  <si>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</si>
  <si>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</si>
  <si>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</si>
  <si>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</si>
  <si>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</si>
  <si>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</si>
  <si>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</si>
  <si>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</si>
  <si>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</si>
  <si>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</si>
  <si>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</si>
  <si>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</si>
  <si>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</si>
  <si>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</si>
  <si>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</si>
  <si>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</si>
  <si>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</si>
  <si>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</si>
  <si>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</si>
  <si>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</si>
  <si>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</si>
  <si>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</si>
  <si>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</si>
  <si>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</si>
  <si>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</si>
  <si>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</si>
  <si>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</si>
  <si>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</si>
  <si>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</si>
  <si>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</si>
  <si>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</si>
  <si>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</si>
  <si>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</si>
  <si>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</si>
  <si>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</si>
  <si>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</si>
  <si>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</si>
  <si>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</si>
  <si>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</si>
  <si>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</si>
  <si>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</si>
  <si>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</si>
  <si>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</si>
  <si>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</si>
  <si>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</si>
  <si>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</si>
  <si>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</si>
  <si>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</si>
  <si>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</si>
  <si>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</si>
  <si>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</si>
  <si>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</si>
  <si>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</si>
  <si>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</si>
  <si>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</si>
  <si>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</si>
  <si>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</si>
  <si>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</si>
  <si>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</si>
  <si>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</si>
  <si>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</si>
  <si>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</si>
  <si>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</si>
  <si>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</si>
  <si>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</si>
  <si>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</si>
  <si>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</si>
  <si>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</si>
  <si>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</si>
  <si>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</si>
  <si>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</si>
  <si>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</si>
  <si>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</si>
  <si>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</si>
  <si>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</si>
  <si>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</si>
  <si>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</si>
  <si>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</si>
  <si>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</si>
  <si>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</si>
  <si>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</si>
  <si>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</si>
  <si>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</si>
  <si>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</si>
  <si>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</si>
  <si>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</si>
  <si>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</si>
  <si>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</si>
  <si>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</si>
  <si>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</si>
  <si>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</si>
  <si>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</si>
  <si>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</si>
  <si>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</si>
  <si>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</si>
  <si>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</si>
  <si>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</si>
  <si>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</si>
  <si>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</si>
  <si>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</si>
  <si>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</si>
  <si>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</si>
  <si>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</si>
  <si>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</si>
  <si>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</si>
  <si>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</si>
  <si>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</si>
  <si>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</si>
  <si>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</si>
  <si>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</si>
  <si>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</si>
  <si>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</si>
  <si>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</si>
  <si>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</si>
  <si>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</si>
  <si>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</si>
  <si>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</si>
  <si>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</si>
  <si>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</si>
  <si>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</si>
  <si>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</si>
  <si>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</si>
  <si>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</si>
  <si>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</si>
  <si>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</si>
  <si>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</si>
  <si>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</si>
  <si>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</si>
  <si>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</si>
  <si>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</si>
  <si>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</si>
  <si>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</si>
  <si>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</si>
  <si>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</si>
  <si>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</si>
  <si>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</si>
  <si>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</si>
  <si>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</si>
  <si>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</si>
  <si>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</si>
  <si>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</si>
  <si>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</si>
  <si>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</si>
  <si>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</si>
  <si>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</si>
  <si>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</si>
  <si>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</si>
  <si>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</si>
  <si>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</si>
  <si>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</si>
  <si>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</si>
  <si>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</si>
  <si>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</si>
  <si>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</si>
  <si>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</si>
  <si>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</si>
  <si>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</si>
  <si>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</si>
  <si>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</si>
  <si>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</si>
  <si>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</si>
  <si>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</si>
  <si>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</si>
  <si>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</si>
  <si>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</si>
  <si>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</si>
  <si>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</si>
  <si>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</si>
  <si>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</si>
  <si>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</si>
  <si>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</si>
  <si>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</si>
  <si>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</si>
  <si>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</si>
  <si>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</si>
  <si>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</si>
  <si>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</si>
  <si>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</si>
  <si>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</si>
  <si>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</si>
  <si>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</si>
  <si>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</si>
  <si>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</si>
  <si>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</si>
  <si>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</si>
  <si>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</si>
  <si>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</si>
  <si>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</si>
  <si>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</si>
  <si>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</si>
  <si>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</si>
  <si>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</si>
  <si>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</si>
  <si>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</si>
  <si>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</si>
  <si>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</si>
  <si>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</si>
  <si>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</si>
  <si>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</si>
  <si>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</si>
  <si>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</si>
  <si>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</si>
  <si>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</si>
  <si>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</si>
  <si>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</si>
  <si>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</si>
  <si>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</si>
  <si>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</si>
  <si>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</si>
  <si>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</si>
  <si>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</si>
  <si>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</si>
  <si>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</si>
  <si>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</si>
  <si>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</si>
  <si>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</si>
  <si>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</si>
  <si>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</si>
  <si>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</si>
  <si>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</si>
  <si>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31 de diciembre de 2021</t>
  </si>
  <si>
    <t>31 de marzo de 2022</t>
  </si>
  <si>
    <t>Al 31 de marzo de 2022 y al 31 de diciembre de 2021</t>
  </si>
  <si>
    <t>Del 1 de enero  al 31 de marzo de 2022</t>
  </si>
  <si>
    <t>Saldo al 31 de diciembre de 2021</t>
  </si>
  <si>
    <t>Del 1 de enero al  31 de marzo de 2022 (b)</t>
  </si>
  <si>
    <t xml:space="preserve">inversión al 31 de </t>
  </si>
  <si>
    <t>marzo 2022 (k)</t>
  </si>
  <si>
    <t>31 de marzo</t>
  </si>
  <si>
    <t>inversión al 31</t>
  </si>
  <si>
    <t>de marzo de</t>
  </si>
  <si>
    <t>2022 (m = g l)</t>
  </si>
  <si>
    <t>de 2022 (l)</t>
  </si>
  <si>
    <t>Del 1 de enero al 31 de marzo de 2022</t>
  </si>
  <si>
    <t>Del 1 de enero al 31 marzo de 2022</t>
  </si>
  <si>
    <t>Del 1 de enero al 31 marzo de 2022</t>
  </si>
  <si>
    <t>Del 1 de enero al 31 de marzo de 2022</t>
  </si>
  <si>
    <t>Del 1 de enero Al 31 de marzo de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</si>
</sst>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4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0" fillId="0" borderId="0" xfId="0"/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left" vertical="center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Border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2" borderId="29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3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3" borderId="13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4" fillId="2" borderId="35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164" fontId="16" fillId="5" borderId="13" xfId="3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8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justify" vertical="center" wrapText="1"/>
    </xf>
    <xf numFmtId="3" fontId="11" fillId="4" borderId="0" xfId="0" applyNumberFormat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9" fillId="4" borderId="30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zoomScale="106" zoomScaleNormal="106" workbookViewId="0">
      <selection activeCell="G13" sqref="G13"/>
    </sheetView>
  </sheetViews>
  <sheetFormatPr baseColWidth="10" defaultRowHeight="15" x14ac:dyDescent="0.25"/>
  <cols>
    <col min="1" max="1" width="50" style="20" customWidth="1"/>
    <col min="2" max="2" width="11.85546875" style="75" customWidth="1"/>
    <col min="3" max="3" width="12.5703125" style="75" customWidth="1"/>
    <col min="4" max="4" width="3.85546875" style="75" customWidth="1"/>
    <col min="5" max="5" width="47.5703125" style="75" customWidth="1"/>
    <col min="6" max="7" width="12.5703125" style="75" customWidth="1"/>
    <col min="10" max="10" width="12.5703125" bestFit="1" customWidth="1"/>
  </cols>
  <sheetData>
    <row r="1" spans="1:10" x14ac:dyDescent="0.25">
      <c r="A1" s="186" t="s">
        <v>459</v>
      </c>
      <c r="B1" s="186"/>
      <c r="C1" s="186"/>
      <c r="D1" s="186"/>
      <c r="E1" s="186"/>
      <c r="F1" s="186"/>
      <c r="G1" s="186"/>
      <c r="H1" t="s">
        <v>396</v>
      </c>
    </row>
    <row r="2" spans="1:10" s="11" customFormat="1" x14ac:dyDescent="0.25">
      <c r="A2" s="186" t="s">
        <v>458</v>
      </c>
      <c r="B2" s="186"/>
      <c r="C2" s="186"/>
      <c r="D2" s="186"/>
      <c r="E2" s="186"/>
      <c r="F2" s="186"/>
      <c r="G2" s="186"/>
    </row>
    <row r="3" spans="1:10" ht="12.75" customHeight="1" x14ac:dyDescent="0.25">
      <c r="A3" s="186" t="s">
        <v>399</v>
      </c>
      <c r="B3" s="186"/>
      <c r="C3" s="186"/>
      <c r="D3" s="186"/>
      <c r="E3" s="186"/>
      <c r="F3" s="186"/>
      <c r="G3" s="186"/>
    </row>
    <row r="4" spans="1:10" x14ac:dyDescent="0.25">
      <c r="A4" s="186" t="s">
        <v>483</v>
      </c>
      <c r="B4" s="186"/>
      <c r="C4" s="186"/>
      <c r="D4" s="186"/>
      <c r="E4" s="186"/>
      <c r="F4" s="186"/>
      <c r="G4" s="186"/>
    </row>
    <row r="5" spans="1:10" ht="11.25" customHeight="1" x14ac:dyDescent="0.25">
      <c r="A5" s="187" t="s">
        <v>0</v>
      </c>
      <c r="B5" s="187"/>
      <c r="C5" s="187"/>
      <c r="D5" s="187"/>
      <c r="E5" s="187"/>
      <c r="F5" s="187"/>
      <c r="G5" s="187"/>
    </row>
    <row r="6" spans="1:10" ht="15" customHeight="1" x14ac:dyDescent="0.25">
      <c r="A6" s="183" t="s">
        <v>1</v>
      </c>
      <c r="B6" s="181" t="s">
        <v>482</v>
      </c>
      <c r="C6" s="181" t="s">
        <v>481</v>
      </c>
      <c r="D6" s="184"/>
      <c r="E6" s="185" t="s">
        <v>1</v>
      </c>
      <c r="F6" s="181" t="s">
        <v>482</v>
      </c>
      <c r="G6" s="181" t="s">
        <v>481</v>
      </c>
    </row>
    <row r="7" spans="1:10" x14ac:dyDescent="0.25">
      <c r="A7" s="183"/>
      <c r="B7" s="181"/>
      <c r="C7" s="181"/>
      <c r="D7" s="184"/>
      <c r="E7" s="185"/>
      <c r="F7" s="181"/>
      <c r="G7" s="181"/>
    </row>
    <row r="8" spans="1:10" ht="6" customHeight="1" x14ac:dyDescent="0.25">
      <c r="A8" s="183"/>
      <c r="B8" s="182"/>
      <c r="C8" s="182"/>
      <c r="D8" s="184"/>
      <c r="E8" s="185"/>
      <c r="F8" s="182"/>
      <c r="G8" s="182"/>
    </row>
    <row r="9" spans="1:10" ht="11.25" customHeight="1" x14ac:dyDescent="0.25">
      <c r="A9" s="13" t="s">
        <v>2</v>
      </c>
      <c r="B9" s="49"/>
      <c r="C9" s="49"/>
      <c r="D9" s="50"/>
      <c r="E9" s="51" t="s">
        <v>3</v>
      </c>
      <c r="F9" s="52"/>
      <c r="G9" s="53"/>
    </row>
    <row r="10" spans="1:10" ht="12.75" customHeight="1" x14ac:dyDescent="0.25">
      <c r="A10" s="13" t="s">
        <v>4</v>
      </c>
      <c r="B10" s="49"/>
      <c r="C10" s="49"/>
      <c r="D10" s="50"/>
      <c r="E10" s="51" t="s">
        <v>5</v>
      </c>
      <c r="F10" s="52"/>
      <c r="G10" s="53"/>
    </row>
    <row r="11" spans="1:10" ht="15" customHeight="1" x14ac:dyDescent="0.25">
      <c r="A11" s="14" t="s">
        <v>6</v>
      </c>
      <c r="B11" s="54">
        <f>SUM(B12:B18)</f>
        <v>2085859</v>
      </c>
      <c r="C11" s="54">
        <f>SUM(C12:C18)</f>
        <v>561415</v>
      </c>
      <c r="D11" s="50"/>
      <c r="E11" s="55" t="s">
        <v>7</v>
      </c>
      <c r="F11" s="56">
        <f>SUM(F12:F20)</f>
        <v>296591</v>
      </c>
      <c r="G11" s="56">
        <f>SUM(G12:G20)</f>
        <v>469069</v>
      </c>
      <c r="J11" s="8"/>
    </row>
    <row r="12" spans="1:10" ht="13.5" customHeight="1" x14ac:dyDescent="0.25">
      <c r="A12" s="14" t="s">
        <v>8</v>
      </c>
      <c r="B12" s="57">
        <v>0</v>
      </c>
      <c r="C12" s="57">
        <v>0</v>
      </c>
      <c r="D12" s="50"/>
      <c r="E12" s="58" t="s">
        <v>9</v>
      </c>
      <c r="F12" s="59">
        <v>0</v>
      </c>
      <c r="G12" s="59">
        <v>151008</v>
      </c>
    </row>
    <row r="13" spans="1:10" x14ac:dyDescent="0.25">
      <c r="A13" s="14" t="s">
        <v>10</v>
      </c>
      <c r="B13" s="57">
        <v>2085148</v>
      </c>
      <c r="C13" s="57">
        <v>554464</v>
      </c>
      <c r="D13" s="50"/>
      <c r="E13" s="58" t="s">
        <v>11</v>
      </c>
      <c r="F13" s="59">
        <v>141018</v>
      </c>
      <c r="G13" s="59">
        <v>26752</v>
      </c>
    </row>
    <row r="14" spans="1:10" ht="12.75" customHeight="1" x14ac:dyDescent="0.25">
      <c r="A14" s="14" t="s">
        <v>12</v>
      </c>
      <c r="B14" s="57">
        <v>0</v>
      </c>
      <c r="C14" s="57">
        <v>0</v>
      </c>
      <c r="D14" s="50"/>
      <c r="E14" s="55" t="s">
        <v>13</v>
      </c>
      <c r="F14" s="59">
        <v>0</v>
      </c>
      <c r="G14" s="59">
        <v>0</v>
      </c>
    </row>
    <row r="15" spans="1:10" ht="13.5" customHeight="1" x14ac:dyDescent="0.25">
      <c r="A15" s="14" t="s">
        <v>14</v>
      </c>
      <c r="B15" s="57">
        <v>0</v>
      </c>
      <c r="C15" s="57">
        <v>0</v>
      </c>
      <c r="D15" s="50"/>
      <c r="E15" s="55" t="s">
        <v>15</v>
      </c>
      <c r="F15" s="59">
        <v>0</v>
      </c>
      <c r="G15" s="59">
        <v>0</v>
      </c>
    </row>
    <row r="16" spans="1:10" ht="16.5" customHeight="1" x14ac:dyDescent="0.25">
      <c r="A16" s="14" t="s">
        <v>16</v>
      </c>
      <c r="B16" s="57">
        <v>0</v>
      </c>
      <c r="C16" s="57">
        <v>0</v>
      </c>
      <c r="D16" s="50"/>
      <c r="E16" s="55" t="s">
        <v>17</v>
      </c>
      <c r="F16" s="59">
        <v>0</v>
      </c>
      <c r="G16" s="59">
        <v>0</v>
      </c>
    </row>
    <row r="17" spans="1:9" ht="23.25" customHeight="1" x14ac:dyDescent="0.25">
      <c r="A17" s="14" t="s">
        <v>18</v>
      </c>
      <c r="B17" s="57">
        <v>0</v>
      </c>
      <c r="C17" s="57">
        <v>0</v>
      </c>
      <c r="D17" s="50"/>
      <c r="E17" s="55" t="s">
        <v>19</v>
      </c>
      <c r="F17" s="59">
        <v>0</v>
      </c>
      <c r="G17" s="59">
        <v>0</v>
      </c>
    </row>
    <row r="18" spans="1:9" x14ac:dyDescent="0.25">
      <c r="A18" s="14" t="s">
        <v>20</v>
      </c>
      <c r="B18" s="57">
        <v>711</v>
      </c>
      <c r="C18" s="57">
        <v>6951</v>
      </c>
      <c r="D18" s="50"/>
      <c r="E18" s="55" t="s">
        <v>21</v>
      </c>
      <c r="F18" s="59">
        <v>155573</v>
      </c>
      <c r="G18" s="59">
        <v>291309</v>
      </c>
    </row>
    <row r="19" spans="1:9" ht="18" customHeight="1" x14ac:dyDescent="0.25">
      <c r="A19" s="14" t="s">
        <v>22</v>
      </c>
      <c r="B19" s="57">
        <f>SUM(B20:B26)</f>
        <v>28281.74</v>
      </c>
      <c r="C19" s="57">
        <f>SUM(C20:C26)</f>
        <v>33907.93</v>
      </c>
      <c r="D19" s="50"/>
      <c r="E19" s="55" t="s">
        <v>23</v>
      </c>
      <c r="F19" s="59">
        <v>0</v>
      </c>
      <c r="G19" s="59">
        <v>0</v>
      </c>
    </row>
    <row r="20" spans="1:9" x14ac:dyDescent="0.25">
      <c r="A20" s="14" t="s">
        <v>24</v>
      </c>
      <c r="B20" s="57">
        <v>0</v>
      </c>
      <c r="C20" s="57">
        <v>0</v>
      </c>
      <c r="D20" s="50"/>
      <c r="E20" s="55" t="s">
        <v>25</v>
      </c>
      <c r="F20" s="59">
        <v>0</v>
      </c>
      <c r="G20" s="59">
        <v>0</v>
      </c>
    </row>
    <row r="21" spans="1:9" ht="15" customHeight="1" x14ac:dyDescent="0.25">
      <c r="A21" s="14" t="s">
        <v>26</v>
      </c>
      <c r="B21" s="60">
        <v>0</v>
      </c>
      <c r="C21" s="60">
        <v>0</v>
      </c>
      <c r="D21" s="50"/>
      <c r="E21" s="55" t="s">
        <v>27</v>
      </c>
      <c r="F21" s="59">
        <f>SUM(F22:F24)</f>
        <v>0</v>
      </c>
      <c r="G21" s="56">
        <f>SUM(G22:G24)</f>
        <v>0</v>
      </c>
    </row>
    <row r="22" spans="1:9" ht="14.25" customHeight="1" x14ac:dyDescent="0.25">
      <c r="A22" s="14" t="s">
        <v>28</v>
      </c>
      <c r="B22" s="60">
        <v>28281.74</v>
      </c>
      <c r="C22" s="60">
        <v>33907.93</v>
      </c>
      <c r="D22" s="50"/>
      <c r="E22" s="55" t="s">
        <v>29</v>
      </c>
      <c r="F22" s="59">
        <v>0</v>
      </c>
      <c r="G22" s="59">
        <v>0</v>
      </c>
    </row>
    <row r="23" spans="1:9" ht="23.25" customHeight="1" x14ac:dyDescent="0.25">
      <c r="A23" s="14" t="s">
        <v>30</v>
      </c>
      <c r="B23" s="60">
        <v>0</v>
      </c>
      <c r="C23" s="60">
        <v>0</v>
      </c>
      <c r="D23" s="50"/>
      <c r="E23" s="55" t="s">
        <v>31</v>
      </c>
      <c r="F23" s="59">
        <v>0</v>
      </c>
      <c r="G23" s="56">
        <v>0</v>
      </c>
    </row>
    <row r="24" spans="1:9" ht="14.25" customHeight="1" x14ac:dyDescent="0.25">
      <c r="A24" s="14" t="s">
        <v>32</v>
      </c>
      <c r="B24" s="60">
        <v>0</v>
      </c>
      <c r="C24" s="60">
        <v>0</v>
      </c>
      <c r="D24" s="50"/>
      <c r="E24" s="55" t="s">
        <v>33</v>
      </c>
      <c r="F24" s="59">
        <v>0</v>
      </c>
      <c r="G24" s="56">
        <v>0</v>
      </c>
    </row>
    <row r="25" spans="1:9" ht="22.5" x14ac:dyDescent="0.25">
      <c r="A25" s="6" t="s">
        <v>34</v>
      </c>
      <c r="B25" s="61">
        <v>0</v>
      </c>
      <c r="C25" s="61">
        <v>0</v>
      </c>
      <c r="D25" s="49"/>
      <c r="E25" s="55" t="s">
        <v>35</v>
      </c>
      <c r="F25" s="59">
        <f>SUM(F26:F27)</f>
        <v>0</v>
      </c>
      <c r="G25" s="56">
        <f>SUM(G26:G27)</f>
        <v>0</v>
      </c>
    </row>
    <row r="26" spans="1:9" ht="16.5" customHeight="1" x14ac:dyDescent="0.25">
      <c r="A26" s="6" t="s">
        <v>36</v>
      </c>
      <c r="B26" s="61">
        <v>0</v>
      </c>
      <c r="C26" s="61">
        <v>0</v>
      </c>
      <c r="D26" s="49"/>
      <c r="E26" s="55" t="s">
        <v>37</v>
      </c>
      <c r="F26" s="59">
        <v>0</v>
      </c>
      <c r="G26" s="56">
        <v>0</v>
      </c>
    </row>
    <row r="27" spans="1:9" ht="16.5" customHeight="1" x14ac:dyDescent="0.25">
      <c r="A27" s="6" t="s">
        <v>38</v>
      </c>
      <c r="B27" s="61">
        <f>SUM(B28:B32)</f>
        <v>0</v>
      </c>
      <c r="C27" s="61">
        <f>SUM(C28:C32)</f>
        <v>0</v>
      </c>
      <c r="D27" s="49"/>
      <c r="E27" s="55" t="s">
        <v>39</v>
      </c>
      <c r="F27" s="59">
        <v>0</v>
      </c>
      <c r="G27" s="56">
        <v>0</v>
      </c>
    </row>
    <row r="28" spans="1:9" ht="21" customHeight="1" x14ac:dyDescent="0.25">
      <c r="A28" s="6" t="s">
        <v>40</v>
      </c>
      <c r="B28" s="61">
        <v>0</v>
      </c>
      <c r="C28" s="61">
        <v>0</v>
      </c>
      <c r="D28" s="49"/>
      <c r="E28" s="55" t="s">
        <v>41</v>
      </c>
      <c r="F28" s="59">
        <v>0</v>
      </c>
      <c r="G28" s="56">
        <v>0</v>
      </c>
    </row>
    <row r="29" spans="1:9" ht="25.5" customHeight="1" x14ac:dyDescent="0.25">
      <c r="A29" s="6" t="s">
        <v>42</v>
      </c>
      <c r="B29" s="61">
        <v>0</v>
      </c>
      <c r="C29" s="61">
        <v>0</v>
      </c>
      <c r="D29" s="49"/>
      <c r="E29" s="55" t="s">
        <v>43</v>
      </c>
      <c r="F29" s="59">
        <f>SUM(F30:F32)</f>
        <v>0</v>
      </c>
      <c r="G29" s="56">
        <f>SUM(G30:G32)</f>
        <v>0</v>
      </c>
      <c r="I29" s="8" t="s">
        <v>396</v>
      </c>
    </row>
    <row r="30" spans="1:9" ht="22.5" x14ac:dyDescent="0.25">
      <c r="A30" s="6" t="s">
        <v>44</v>
      </c>
      <c r="B30" s="61">
        <v>0</v>
      </c>
      <c r="C30" s="61">
        <v>0</v>
      </c>
      <c r="D30" s="49"/>
      <c r="E30" s="55" t="s">
        <v>45</v>
      </c>
      <c r="F30" s="59">
        <v>0</v>
      </c>
      <c r="G30" s="56">
        <v>0</v>
      </c>
    </row>
    <row r="31" spans="1:9" ht="16.5" customHeight="1" x14ac:dyDescent="0.25">
      <c r="A31" s="6" t="s">
        <v>46</v>
      </c>
      <c r="B31" s="61">
        <v>0</v>
      </c>
      <c r="C31" s="61">
        <v>0</v>
      </c>
      <c r="D31" s="49"/>
      <c r="E31" s="55" t="s">
        <v>47</v>
      </c>
      <c r="F31" s="59">
        <v>0</v>
      </c>
      <c r="G31" s="56">
        <v>0</v>
      </c>
    </row>
    <row r="32" spans="1:9" ht="13.5" customHeight="1" x14ac:dyDescent="0.25">
      <c r="A32" s="6" t="s">
        <v>48</v>
      </c>
      <c r="B32" s="61">
        <v>0</v>
      </c>
      <c r="C32" s="61">
        <v>0</v>
      </c>
      <c r="D32" s="49"/>
      <c r="E32" s="55" t="s">
        <v>49</v>
      </c>
      <c r="F32" s="59">
        <v>0</v>
      </c>
      <c r="G32" s="56">
        <v>0</v>
      </c>
    </row>
    <row r="33" spans="1:7" ht="27.75" customHeight="1" x14ac:dyDescent="0.25">
      <c r="A33" s="6" t="s">
        <v>50</v>
      </c>
      <c r="B33" s="61">
        <f>SUM(B34:B38)</f>
        <v>0</v>
      </c>
      <c r="C33" s="61">
        <f>SUM(C34:C38)</f>
        <v>0</v>
      </c>
      <c r="D33" s="49"/>
      <c r="E33" s="55" t="s">
        <v>51</v>
      </c>
      <c r="F33" s="59">
        <f>SUM(F34:F39)</f>
        <v>0</v>
      </c>
      <c r="G33" s="56">
        <f>SUM(G34:G39)</f>
        <v>0</v>
      </c>
    </row>
    <row r="34" spans="1:7" x14ac:dyDescent="0.25">
      <c r="A34" s="6" t="s">
        <v>52</v>
      </c>
      <c r="B34" s="61">
        <v>0</v>
      </c>
      <c r="C34" s="62">
        <v>0</v>
      </c>
      <c r="D34" s="49"/>
      <c r="E34" s="55" t="s">
        <v>53</v>
      </c>
      <c r="F34" s="59">
        <v>0</v>
      </c>
      <c r="G34" s="56">
        <v>0</v>
      </c>
    </row>
    <row r="35" spans="1:7" ht="18.75" customHeight="1" x14ac:dyDescent="0.25">
      <c r="A35" s="6" t="s">
        <v>54</v>
      </c>
      <c r="B35" s="61">
        <v>0</v>
      </c>
      <c r="C35" s="62">
        <v>0</v>
      </c>
      <c r="D35" s="49"/>
      <c r="E35" s="55" t="s">
        <v>55</v>
      </c>
      <c r="F35" s="59">
        <v>0</v>
      </c>
      <c r="G35" s="56">
        <v>0</v>
      </c>
    </row>
    <row r="36" spans="1:7" ht="15" customHeight="1" x14ac:dyDescent="0.25">
      <c r="A36" s="6" t="s">
        <v>56</v>
      </c>
      <c r="B36" s="61">
        <v>0</v>
      </c>
      <c r="C36" s="62">
        <v>0</v>
      </c>
      <c r="D36" s="49"/>
      <c r="E36" s="55" t="s">
        <v>57</v>
      </c>
      <c r="F36" s="59">
        <v>0</v>
      </c>
      <c r="G36" s="56">
        <v>0</v>
      </c>
    </row>
    <row r="37" spans="1:7" ht="26.25" customHeight="1" x14ac:dyDescent="0.25">
      <c r="A37" s="6" t="s">
        <v>58</v>
      </c>
      <c r="B37" s="61">
        <v>0</v>
      </c>
      <c r="C37" s="62">
        <v>0</v>
      </c>
      <c r="D37" s="49"/>
      <c r="E37" s="55" t="s">
        <v>59</v>
      </c>
      <c r="F37" s="59">
        <v>0</v>
      </c>
      <c r="G37" s="56">
        <v>0</v>
      </c>
    </row>
    <row r="38" spans="1:7" ht="26.25" customHeight="1" x14ac:dyDescent="0.25">
      <c r="A38" s="6" t="s">
        <v>60</v>
      </c>
      <c r="B38" s="61">
        <v>0</v>
      </c>
      <c r="C38" s="62">
        <v>0</v>
      </c>
      <c r="D38" s="49"/>
      <c r="E38" s="55" t="s">
        <v>61</v>
      </c>
      <c r="F38" s="59">
        <v>0</v>
      </c>
      <c r="G38" s="56">
        <v>0</v>
      </c>
    </row>
    <row r="39" spans="1:7" ht="12" customHeight="1" x14ac:dyDescent="0.25">
      <c r="A39" s="6" t="s">
        <v>62</v>
      </c>
      <c r="B39" s="61">
        <v>0</v>
      </c>
      <c r="C39" s="62">
        <v>0</v>
      </c>
      <c r="D39" s="49"/>
      <c r="E39" s="55" t="s">
        <v>63</v>
      </c>
      <c r="F39" s="59">
        <v>0</v>
      </c>
      <c r="G39" s="56">
        <v>0</v>
      </c>
    </row>
    <row r="40" spans="1:7" ht="16.5" customHeight="1" x14ac:dyDescent="0.25">
      <c r="A40" s="6" t="s">
        <v>64</v>
      </c>
      <c r="B40" s="61">
        <f>+B42+B41</f>
        <v>0</v>
      </c>
      <c r="C40" s="61">
        <f>+C42+C41</f>
        <v>0</v>
      </c>
      <c r="D40" s="49"/>
      <c r="E40" s="55" t="s">
        <v>65</v>
      </c>
      <c r="F40" s="59">
        <f>SUM(F41:F43)</f>
        <v>0</v>
      </c>
      <c r="G40" s="59">
        <f>SUM(G41:G43)</f>
        <v>0</v>
      </c>
    </row>
    <row r="41" spans="1:7" ht="24.75" customHeight="1" x14ac:dyDescent="0.25">
      <c r="A41" s="6" t="s">
        <v>66</v>
      </c>
      <c r="B41" s="61">
        <v>0</v>
      </c>
      <c r="C41" s="62">
        <v>0</v>
      </c>
      <c r="D41" s="49"/>
      <c r="E41" s="55" t="s">
        <v>67</v>
      </c>
      <c r="F41" s="59">
        <v>0</v>
      </c>
      <c r="G41" s="56">
        <v>0</v>
      </c>
    </row>
    <row r="42" spans="1:7" x14ac:dyDescent="0.25">
      <c r="A42" s="6" t="s">
        <v>68</v>
      </c>
      <c r="B42" s="61">
        <v>0</v>
      </c>
      <c r="C42" s="62">
        <v>0</v>
      </c>
      <c r="D42" s="49"/>
      <c r="E42" s="55" t="s">
        <v>69</v>
      </c>
      <c r="F42" s="59">
        <v>0</v>
      </c>
      <c r="G42" s="56">
        <v>0</v>
      </c>
    </row>
    <row r="43" spans="1:7" x14ac:dyDescent="0.25">
      <c r="A43" s="6" t="s">
        <v>70</v>
      </c>
      <c r="B43" s="61">
        <f>SUM(B44:B47)</f>
        <v>0</v>
      </c>
      <c r="C43" s="61">
        <f>SUM(C44:C47)</f>
        <v>0</v>
      </c>
      <c r="D43" s="49"/>
      <c r="E43" s="55" t="s">
        <v>71</v>
      </c>
      <c r="F43" s="59">
        <v>0</v>
      </c>
      <c r="G43" s="56">
        <v>0</v>
      </c>
    </row>
    <row r="44" spans="1:7" ht="16.5" customHeight="1" x14ac:dyDescent="0.25">
      <c r="A44" s="6" t="s">
        <v>72</v>
      </c>
      <c r="B44" s="61">
        <v>0</v>
      </c>
      <c r="C44" s="62">
        <v>0</v>
      </c>
      <c r="D44" s="49"/>
      <c r="E44" s="55" t="s">
        <v>73</v>
      </c>
      <c r="F44" s="59">
        <f>+F47+F46+F45</f>
        <v>1960</v>
      </c>
      <c r="G44" s="56">
        <f>+G45+G46+G47</f>
        <v>2968.04</v>
      </c>
    </row>
    <row r="45" spans="1:7" ht="16.5" customHeight="1" x14ac:dyDescent="0.25">
      <c r="A45" s="6" t="s">
        <v>74</v>
      </c>
      <c r="B45" s="61">
        <v>0</v>
      </c>
      <c r="C45" s="62">
        <v>0</v>
      </c>
      <c r="D45" s="49"/>
      <c r="E45" s="55" t="s">
        <v>75</v>
      </c>
      <c r="F45" s="59">
        <v>0</v>
      </c>
      <c r="G45" s="56">
        <v>0</v>
      </c>
    </row>
    <row r="46" spans="1:7" ht="26.25" customHeight="1" x14ac:dyDescent="0.25">
      <c r="A46" s="6" t="s">
        <v>76</v>
      </c>
      <c r="B46" s="61">
        <v>0</v>
      </c>
      <c r="C46" s="62">
        <v>0</v>
      </c>
      <c r="D46" s="49"/>
      <c r="E46" s="55" t="s">
        <v>77</v>
      </c>
      <c r="F46" s="59">
        <v>0</v>
      </c>
      <c r="G46" s="56">
        <v>0</v>
      </c>
    </row>
    <row r="47" spans="1:7" x14ac:dyDescent="0.25">
      <c r="A47" s="6" t="s">
        <v>78</v>
      </c>
      <c r="B47" s="61">
        <v>0</v>
      </c>
      <c r="C47" s="62">
        <v>0</v>
      </c>
      <c r="D47" s="49"/>
      <c r="E47" s="55" t="s">
        <v>79</v>
      </c>
      <c r="F47" s="59">
        <v>1960</v>
      </c>
      <c r="G47" s="59">
        <v>2968.04</v>
      </c>
    </row>
    <row r="48" spans="1:7" ht="27" customHeight="1" x14ac:dyDescent="0.25">
      <c r="A48" s="5" t="s">
        <v>80</v>
      </c>
      <c r="B48" s="61">
        <f>+B11+B19+B27+B33+B39+B40+B43</f>
        <v>2114140.7400000002</v>
      </c>
      <c r="C48" s="61">
        <f>+C11+C19+C27+C33+C39+C40+C43</f>
        <v>595322.93000000005</v>
      </c>
      <c r="D48" s="49"/>
      <c r="E48" s="51" t="s">
        <v>81</v>
      </c>
      <c r="F48" s="59">
        <f>+F11+F21+F25+F28+F29+F33+F40+F44</f>
        <v>298551</v>
      </c>
      <c r="G48" s="59">
        <f>+G11+G21+G25+G28+G29+G33+G40+G44</f>
        <v>472037.04</v>
      </c>
    </row>
    <row r="49" spans="1:7" ht="5.25" customHeight="1" x14ac:dyDescent="0.25">
      <c r="A49" s="6"/>
      <c r="B49" s="60"/>
      <c r="C49" s="60"/>
      <c r="D49" s="63"/>
      <c r="E49" s="55"/>
      <c r="F49" s="64"/>
      <c r="G49" s="65"/>
    </row>
    <row r="50" spans="1:7" x14ac:dyDescent="0.25">
      <c r="A50" s="10" t="s">
        <v>82</v>
      </c>
      <c r="B50" s="61"/>
      <c r="C50" s="66"/>
      <c r="D50" s="67"/>
      <c r="E50" s="68" t="s">
        <v>83</v>
      </c>
      <c r="F50" s="69"/>
      <c r="G50" s="69"/>
    </row>
    <row r="51" spans="1:7" x14ac:dyDescent="0.25">
      <c r="A51" s="6" t="s">
        <v>84</v>
      </c>
      <c r="B51" s="60">
        <v>0</v>
      </c>
      <c r="C51" s="60">
        <v>0</v>
      </c>
      <c r="D51" s="67"/>
      <c r="E51" s="55" t="s">
        <v>85</v>
      </c>
      <c r="F51" s="63">
        <v>0</v>
      </c>
      <c r="G51" s="63">
        <v>0</v>
      </c>
    </row>
    <row r="52" spans="1:7" ht="11.25" customHeight="1" x14ac:dyDescent="0.25">
      <c r="A52" s="6" t="s">
        <v>86</v>
      </c>
      <c r="B52" s="60">
        <v>0</v>
      </c>
      <c r="C52" s="60">
        <v>0</v>
      </c>
      <c r="D52" s="67"/>
      <c r="E52" s="55" t="s">
        <v>87</v>
      </c>
      <c r="F52" s="63">
        <v>0</v>
      </c>
      <c r="G52" s="63">
        <v>0</v>
      </c>
    </row>
    <row r="53" spans="1:7" ht="17.25" customHeight="1" x14ac:dyDescent="0.25">
      <c r="A53" s="6" t="s">
        <v>88</v>
      </c>
      <c r="B53" s="60">
        <v>43690207</v>
      </c>
      <c r="C53" s="60">
        <v>43690207</v>
      </c>
      <c r="D53" s="67"/>
      <c r="E53" s="55" t="s">
        <v>89</v>
      </c>
      <c r="F53" s="63">
        <v>0</v>
      </c>
      <c r="G53" s="63">
        <v>0</v>
      </c>
    </row>
    <row r="54" spans="1:7" ht="12" customHeight="1" x14ac:dyDescent="0.25">
      <c r="A54" s="6" t="s">
        <v>90</v>
      </c>
      <c r="B54" s="60">
        <v>31515377</v>
      </c>
      <c r="C54" s="60">
        <v>31123940</v>
      </c>
      <c r="D54" s="67"/>
      <c r="E54" s="55" t="s">
        <v>91</v>
      </c>
      <c r="F54" s="63">
        <v>0</v>
      </c>
      <c r="G54" s="63">
        <v>0</v>
      </c>
    </row>
    <row r="55" spans="1:7" ht="22.5" x14ac:dyDescent="0.25">
      <c r="A55" s="6" t="s">
        <v>92</v>
      </c>
      <c r="B55" s="60">
        <v>331682</v>
      </c>
      <c r="C55" s="60">
        <v>331682</v>
      </c>
      <c r="D55" s="67"/>
      <c r="E55" s="55" t="s">
        <v>93</v>
      </c>
      <c r="F55" s="63">
        <v>0</v>
      </c>
      <c r="G55" s="63">
        <v>0</v>
      </c>
    </row>
    <row r="56" spans="1:7" ht="17.25" customHeight="1" x14ac:dyDescent="0.25">
      <c r="A56" s="6" t="s">
        <v>94</v>
      </c>
      <c r="B56" s="60">
        <v>0</v>
      </c>
      <c r="C56" s="60">
        <v>0</v>
      </c>
      <c r="D56" s="67"/>
      <c r="E56" s="55" t="s">
        <v>95</v>
      </c>
      <c r="F56" s="63">
        <v>0</v>
      </c>
      <c r="G56" s="63">
        <v>0</v>
      </c>
    </row>
    <row r="57" spans="1:7" ht="13.5" customHeight="1" x14ac:dyDescent="0.25">
      <c r="A57" s="6" t="s">
        <v>96</v>
      </c>
      <c r="B57" s="60">
        <v>0</v>
      </c>
      <c r="C57" s="60">
        <v>0</v>
      </c>
      <c r="D57" s="67"/>
      <c r="E57" s="55"/>
      <c r="F57" s="63"/>
      <c r="G57" s="63"/>
    </row>
    <row r="58" spans="1:7" ht="18" customHeight="1" x14ac:dyDescent="0.25">
      <c r="A58" s="6" t="s">
        <v>97</v>
      </c>
      <c r="B58" s="60">
        <v>0</v>
      </c>
      <c r="C58" s="60">
        <v>0</v>
      </c>
      <c r="D58" s="67"/>
      <c r="E58" s="55" t="s">
        <v>98</v>
      </c>
      <c r="F58" s="63">
        <f>SUM(F51:F56)</f>
        <v>0</v>
      </c>
      <c r="G58" s="63">
        <f>SUM(G51:G56)</f>
        <v>0</v>
      </c>
    </row>
    <row r="59" spans="1:7" x14ac:dyDescent="0.25">
      <c r="A59" s="6" t="s">
        <v>99</v>
      </c>
      <c r="B59" s="60">
        <v>0</v>
      </c>
      <c r="C59" s="60">
        <v>0</v>
      </c>
      <c r="D59" s="67"/>
      <c r="E59" s="55" t="s">
        <v>100</v>
      </c>
      <c r="F59" s="63">
        <f>+F48+F58</f>
        <v>298551</v>
      </c>
      <c r="G59" s="63">
        <f>+G48+G58</f>
        <v>472037.04</v>
      </c>
    </row>
    <row r="60" spans="1:7" ht="17.25" customHeight="1" x14ac:dyDescent="0.25">
      <c r="A60" s="6" t="s">
        <v>101</v>
      </c>
      <c r="B60" s="60">
        <f>SUM(B51:B59)</f>
        <v>75537266</v>
      </c>
      <c r="C60" s="60">
        <f>SUM(C51:C59)</f>
        <v>75145829</v>
      </c>
      <c r="D60" s="67"/>
      <c r="E60" s="55"/>
      <c r="F60" s="63"/>
      <c r="G60" s="63"/>
    </row>
    <row r="61" spans="1:7" x14ac:dyDescent="0.25">
      <c r="A61" s="6" t="s">
        <v>103</v>
      </c>
      <c r="B61" s="60">
        <f>+B60+B48</f>
        <v>77651406.739999995</v>
      </c>
      <c r="C61" s="60">
        <f>+C60+C48</f>
        <v>75741151.930000007</v>
      </c>
      <c r="D61" s="67"/>
      <c r="E61" s="68" t="s">
        <v>102</v>
      </c>
      <c r="F61" s="63"/>
      <c r="G61" s="63"/>
    </row>
    <row r="62" spans="1:7" ht="14.25" customHeight="1" x14ac:dyDescent="0.25">
      <c r="A62" s="6"/>
      <c r="B62" s="60"/>
      <c r="C62" s="60"/>
      <c r="D62" s="67"/>
      <c r="E62" s="55" t="s">
        <v>104</v>
      </c>
      <c r="F62" s="63">
        <f>+F65+F64+F63</f>
        <v>60154776</v>
      </c>
      <c r="G62" s="63">
        <f>+G65+G64+G63</f>
        <v>59775601.149999999</v>
      </c>
    </row>
    <row r="63" spans="1:7" ht="13.5" customHeight="1" x14ac:dyDescent="0.25">
      <c r="A63" s="6"/>
      <c r="B63" s="60"/>
      <c r="C63" s="60"/>
      <c r="D63" s="67"/>
      <c r="E63" s="55" t="s">
        <v>105</v>
      </c>
      <c r="F63" s="63">
        <v>500000</v>
      </c>
      <c r="G63" s="63">
        <v>500000</v>
      </c>
    </row>
    <row r="64" spans="1:7" x14ac:dyDescent="0.25">
      <c r="A64" s="6"/>
      <c r="B64" s="60"/>
      <c r="C64" s="60"/>
      <c r="D64" s="67"/>
      <c r="E64" s="55" t="s">
        <v>106</v>
      </c>
      <c r="F64" s="63">
        <v>145050</v>
      </c>
      <c r="G64" s="63">
        <v>145050</v>
      </c>
    </row>
    <row r="65" spans="1:7" x14ac:dyDescent="0.25">
      <c r="A65" s="6"/>
      <c r="B65" s="60"/>
      <c r="C65" s="60"/>
      <c r="D65" s="67"/>
      <c r="E65" s="55" t="s">
        <v>107</v>
      </c>
      <c r="F65" s="63">
        <v>59509726</v>
      </c>
      <c r="G65" s="63">
        <v>59130551.149999999</v>
      </c>
    </row>
    <row r="66" spans="1:7" ht="16.5" customHeight="1" x14ac:dyDescent="0.25">
      <c r="A66" s="6"/>
      <c r="B66" s="60"/>
      <c r="C66" s="60"/>
      <c r="D66" s="67"/>
      <c r="E66" s="55" t="s">
        <v>108</v>
      </c>
      <c r="F66" s="63">
        <f>SUM(F67:F71)</f>
        <v>17198079.559999999</v>
      </c>
      <c r="G66" s="63">
        <f>SUM(G67:G71)</f>
        <v>15493513.799999999</v>
      </c>
    </row>
    <row r="67" spans="1:7" x14ac:dyDescent="0.25">
      <c r="A67" s="6"/>
      <c r="B67" s="60"/>
      <c r="C67" s="60"/>
      <c r="D67" s="67"/>
      <c r="E67" s="55" t="s">
        <v>109</v>
      </c>
      <c r="F67" s="63">
        <v>1732377.45</v>
      </c>
      <c r="G67" s="63">
        <v>1013902.36</v>
      </c>
    </row>
    <row r="68" spans="1:7" x14ac:dyDescent="0.25">
      <c r="A68" s="6"/>
      <c r="B68" s="60"/>
      <c r="C68" s="60"/>
      <c r="D68" s="67"/>
      <c r="E68" s="55" t="s">
        <v>110</v>
      </c>
      <c r="F68" s="63">
        <v>15665679.109999999</v>
      </c>
      <c r="G68" s="63">
        <v>14739388.869999999</v>
      </c>
    </row>
    <row r="69" spans="1:7" x14ac:dyDescent="0.25">
      <c r="A69" s="6"/>
      <c r="B69" s="60"/>
      <c r="C69" s="60"/>
      <c r="D69" s="67"/>
      <c r="E69" s="55" t="s">
        <v>111</v>
      </c>
      <c r="F69" s="63">
        <v>0</v>
      </c>
      <c r="G69" s="63">
        <v>0</v>
      </c>
    </row>
    <row r="70" spans="1:7" x14ac:dyDescent="0.25">
      <c r="A70" s="6"/>
      <c r="B70" s="60"/>
      <c r="C70" s="60"/>
      <c r="D70" s="67"/>
      <c r="E70" s="55" t="s">
        <v>112</v>
      </c>
      <c r="F70" s="63">
        <v>0</v>
      </c>
      <c r="G70" s="63">
        <v>0</v>
      </c>
    </row>
    <row r="71" spans="1:7" ht="14.25" customHeight="1" x14ac:dyDescent="0.25">
      <c r="A71" s="6"/>
      <c r="B71" s="60"/>
      <c r="C71" s="60"/>
      <c r="D71" s="67"/>
      <c r="E71" s="55" t="s">
        <v>113</v>
      </c>
      <c r="F71" s="63">
        <v>-199977</v>
      </c>
      <c r="G71" s="63">
        <v>-259777.43</v>
      </c>
    </row>
    <row r="72" spans="1:7" ht="22.5" x14ac:dyDescent="0.25">
      <c r="A72" s="6"/>
      <c r="B72" s="60"/>
      <c r="C72" s="60"/>
      <c r="D72" s="67"/>
      <c r="E72" s="55" t="s">
        <v>114</v>
      </c>
      <c r="F72" s="63">
        <f>+F73+F74</f>
        <v>0</v>
      </c>
      <c r="G72" s="63">
        <f>+G73+G74</f>
        <v>0</v>
      </c>
    </row>
    <row r="73" spans="1:7" x14ac:dyDescent="0.25">
      <c r="A73" s="6"/>
      <c r="B73" s="60"/>
      <c r="C73" s="60"/>
      <c r="D73" s="67"/>
      <c r="E73" s="55" t="s">
        <v>115</v>
      </c>
      <c r="F73" s="63">
        <v>0</v>
      </c>
      <c r="G73" s="63">
        <v>0</v>
      </c>
    </row>
    <row r="74" spans="1:7" x14ac:dyDescent="0.25">
      <c r="A74" s="6"/>
      <c r="B74" s="60"/>
      <c r="C74" s="60"/>
      <c r="D74" s="67"/>
      <c r="E74" s="55" t="s">
        <v>116</v>
      </c>
      <c r="F74" s="63">
        <v>0</v>
      </c>
      <c r="G74" s="63">
        <v>0</v>
      </c>
    </row>
    <row r="75" spans="1:7" ht="16.5" customHeight="1" x14ac:dyDescent="0.25">
      <c r="A75" s="6"/>
      <c r="B75" s="60"/>
      <c r="C75" s="60"/>
      <c r="D75" s="67"/>
      <c r="E75" s="55" t="s">
        <v>117</v>
      </c>
      <c r="F75" s="63">
        <f>+F62+F66+F72</f>
        <v>77352855.560000002</v>
      </c>
      <c r="G75" s="63">
        <f>+G62+G66+G72</f>
        <v>75269114.950000003</v>
      </c>
    </row>
    <row r="76" spans="1:7" ht="12.75" customHeight="1" x14ac:dyDescent="0.25">
      <c r="A76" s="7"/>
      <c r="B76" s="70"/>
      <c r="C76" s="70"/>
      <c r="D76" s="71"/>
      <c r="E76" s="72" t="s">
        <v>118</v>
      </c>
      <c r="F76" s="73">
        <f>+F59+F75</f>
        <v>77651406.560000002</v>
      </c>
      <c r="G76" s="73">
        <f>+G75+G59</f>
        <v>75741151.99000001</v>
      </c>
    </row>
    <row r="77" spans="1:7" x14ac:dyDescent="0.25">
      <c r="B77" s="74"/>
      <c r="C77" s="74"/>
      <c r="F77" s="76"/>
      <c r="G77" s="76"/>
    </row>
    <row r="78" spans="1:7" x14ac:dyDescent="0.25">
      <c r="B78" s="74"/>
      <c r="C78" s="74"/>
      <c r="F78" s="76"/>
      <c r="G78" s="76"/>
    </row>
    <row r="79" spans="1:7" x14ac:dyDescent="0.25">
      <c r="B79" s="74"/>
      <c r="C79" s="74"/>
      <c r="F79" s="76"/>
      <c r="G79" s="76"/>
    </row>
    <row r="80" spans="1:7" x14ac:dyDescent="0.25">
      <c r="B80" s="74"/>
      <c r="C80" s="74"/>
      <c r="F80" s="76"/>
      <c r="G80" s="76"/>
    </row>
    <row r="81" spans="2:7" x14ac:dyDescent="0.25">
      <c r="B81" s="74"/>
      <c r="C81" s="74"/>
      <c r="F81" s="76"/>
      <c r="G81" s="76"/>
    </row>
    <row r="82" spans="2:7" x14ac:dyDescent="0.25">
      <c r="B82" s="74"/>
      <c r="C82" s="74"/>
      <c r="F82" s="76"/>
      <c r="G82" s="76"/>
    </row>
    <row r="83" spans="2:7" x14ac:dyDescent="0.25">
      <c r="B83" s="74"/>
      <c r="C83" s="74"/>
      <c r="F83" s="76"/>
      <c r="G83" s="76"/>
    </row>
    <row r="84" spans="2:7" x14ac:dyDescent="0.25">
      <c r="B84" s="74"/>
      <c r="C84" s="74"/>
      <c r="F84" s="76"/>
      <c r="G84" s="76"/>
    </row>
    <row r="85" spans="2:7" x14ac:dyDescent="0.25">
      <c r="B85" s="74"/>
      <c r="C85" s="74"/>
      <c r="F85" s="76"/>
      <c r="G85" s="76"/>
    </row>
    <row r="86" spans="2:7" x14ac:dyDescent="0.25">
      <c r="B86" s="74"/>
      <c r="C86" s="74"/>
      <c r="F86" s="76"/>
      <c r="G86" s="76"/>
    </row>
    <row r="87" spans="2:7" x14ac:dyDescent="0.25">
      <c r="B87" s="74"/>
      <c r="C87" s="74"/>
      <c r="F87" s="76"/>
      <c r="G87" s="76"/>
    </row>
    <row r="88" spans="2:7" x14ac:dyDescent="0.25">
      <c r="B88" s="74"/>
      <c r="C88" s="74"/>
      <c r="F88" s="76"/>
      <c r="G88" s="76"/>
    </row>
    <row r="89" spans="2:7" x14ac:dyDescent="0.25">
      <c r="B89" s="74"/>
      <c r="C89" s="74"/>
      <c r="F89" s="76"/>
      <c r="G89" s="76"/>
    </row>
    <row r="90" spans="2:7" x14ac:dyDescent="0.25">
      <c r="B90" s="74"/>
      <c r="C90" s="74"/>
      <c r="F90" s="76"/>
      <c r="G90" s="76"/>
    </row>
    <row r="91" spans="2:7" x14ac:dyDescent="0.25">
      <c r="B91" s="74"/>
      <c r="C91" s="74"/>
    </row>
    <row r="92" spans="2:7" x14ac:dyDescent="0.25">
      <c r="B92" s="74"/>
      <c r="C92" s="74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workbookViewId="0">
      <selection activeCell="H21" sqref="H21"/>
    </sheetView>
  </sheetViews>
  <sheetFormatPr baseColWidth="10" defaultRowHeight="15" x14ac:dyDescent="0.25"/>
  <cols>
    <col min="2" max="2" width="14.140625" style="23" customWidth="1"/>
    <col min="3" max="3" width="21" style="23" customWidth="1"/>
    <col min="4" max="5" width="13.42578125" style="88" customWidth="1"/>
    <col min="6" max="6" width="14.28515625" style="88" customWidth="1"/>
    <col min="7" max="7" width="17" style="88" customWidth="1"/>
    <col min="8" max="8" width="12.140625" style="88" customWidth="1"/>
    <col min="9" max="9" width="13.42578125" style="88" customWidth="1"/>
    <col min="10" max="10" width="19.42578125" style="88" customWidth="1"/>
  </cols>
  <sheetData>
    <row r="1" spans="2:10" x14ac:dyDescent="0.25">
      <c r="B1" s="195" t="s">
        <v>459</v>
      </c>
      <c r="C1" s="195"/>
      <c r="D1" s="195"/>
      <c r="E1" s="195"/>
      <c r="F1" s="195"/>
      <c r="G1" s="195"/>
      <c r="H1" s="195"/>
      <c r="I1" s="195"/>
      <c r="J1" s="195"/>
    </row>
    <row r="2" spans="2:10" s="11" customFormat="1" x14ac:dyDescent="0.25">
      <c r="B2" s="195" t="s">
        <v>458</v>
      </c>
      <c r="C2" s="195"/>
      <c r="D2" s="195"/>
      <c r="E2" s="195"/>
      <c r="F2" s="195"/>
      <c r="G2" s="195"/>
      <c r="H2" s="195"/>
      <c r="I2" s="195"/>
      <c r="J2" s="195"/>
    </row>
    <row r="3" spans="2:10" ht="13.5" customHeight="1" x14ac:dyDescent="0.25">
      <c r="B3" s="195" t="s">
        <v>398</v>
      </c>
      <c r="C3" s="195"/>
      <c r="D3" s="195"/>
      <c r="E3" s="195"/>
      <c r="F3" s="195"/>
      <c r="G3" s="195"/>
      <c r="H3" s="195"/>
      <c r="I3" s="195"/>
      <c r="J3" s="195"/>
    </row>
    <row r="4" spans="2:10" ht="23.25" customHeight="1" x14ac:dyDescent="0.25">
      <c r="B4" s="195" t="s">
        <v>484</v>
      </c>
      <c r="C4" s="195"/>
      <c r="D4" s="195"/>
      <c r="E4" s="195"/>
      <c r="F4" s="195"/>
      <c r="G4" s="195"/>
      <c r="H4" s="195"/>
      <c r="I4" s="195"/>
      <c r="J4" s="195"/>
    </row>
    <row r="5" spans="2:10" x14ac:dyDescent="0.25">
      <c r="B5" s="195" t="s">
        <v>0</v>
      </c>
      <c r="C5" s="195"/>
      <c r="D5" s="195"/>
      <c r="E5" s="195"/>
      <c r="F5" s="195"/>
      <c r="G5" s="195"/>
      <c r="H5" s="195"/>
      <c r="I5" s="195"/>
      <c r="J5" s="195"/>
    </row>
    <row r="6" spans="2:10" x14ac:dyDescent="0.25">
      <c r="B6" s="195" t="s">
        <v>120</v>
      </c>
      <c r="C6" s="195"/>
      <c r="D6" s="196" t="s">
        <v>485</v>
      </c>
      <c r="E6" s="142" t="s">
        <v>121</v>
      </c>
      <c r="F6" s="142" t="s">
        <v>123</v>
      </c>
      <c r="G6" s="142" t="s">
        <v>125</v>
      </c>
      <c r="H6" s="142" t="s">
        <v>128</v>
      </c>
      <c r="I6" s="142" t="s">
        <v>132</v>
      </c>
      <c r="J6" s="196" t="s">
        <v>455</v>
      </c>
    </row>
    <row r="7" spans="2:10" x14ac:dyDescent="0.25">
      <c r="B7" s="195" t="s">
        <v>456</v>
      </c>
      <c r="C7" s="195"/>
      <c r="D7" s="196"/>
      <c r="E7" s="142" t="s">
        <v>122</v>
      </c>
      <c r="F7" s="142" t="s">
        <v>124</v>
      </c>
      <c r="G7" s="142" t="s">
        <v>126</v>
      </c>
      <c r="H7" s="142" t="s">
        <v>129</v>
      </c>
      <c r="I7" s="142" t="s">
        <v>133</v>
      </c>
      <c r="J7" s="196"/>
    </row>
    <row r="8" spans="2:10" x14ac:dyDescent="0.25">
      <c r="B8" s="197"/>
      <c r="C8" s="197"/>
      <c r="D8" s="196"/>
      <c r="E8" s="143"/>
      <c r="F8" s="143"/>
      <c r="G8" s="142" t="s">
        <v>127</v>
      </c>
      <c r="H8" s="142" t="s">
        <v>130</v>
      </c>
      <c r="I8" s="142" t="s">
        <v>134</v>
      </c>
      <c r="J8" s="196"/>
    </row>
    <row r="9" spans="2:10" x14ac:dyDescent="0.25">
      <c r="B9" s="197"/>
      <c r="C9" s="197"/>
      <c r="D9" s="196"/>
      <c r="E9" s="143"/>
      <c r="F9" s="143"/>
      <c r="G9" s="143"/>
      <c r="H9" s="142" t="s">
        <v>131</v>
      </c>
      <c r="I9" s="143"/>
      <c r="J9" s="196"/>
    </row>
    <row r="10" spans="2:10" ht="10.5" customHeight="1" x14ac:dyDescent="0.25">
      <c r="B10" s="197"/>
      <c r="C10" s="197"/>
      <c r="D10" s="143"/>
      <c r="E10" s="143"/>
      <c r="F10" s="143"/>
      <c r="G10" s="143"/>
      <c r="H10" s="143"/>
      <c r="I10" s="143"/>
      <c r="J10" s="196"/>
    </row>
    <row r="11" spans="2:10" x14ac:dyDescent="0.25">
      <c r="B11" s="188" t="s">
        <v>136</v>
      </c>
      <c r="C11" s="189"/>
      <c r="D11" s="78">
        <v>0</v>
      </c>
      <c r="E11" s="78">
        <v>0</v>
      </c>
      <c r="F11" s="78">
        <f t="shared" ref="F11:J11" si="0">+F12+F16</f>
        <v>0</v>
      </c>
      <c r="G11" s="79">
        <f t="shared" si="0"/>
        <v>0</v>
      </c>
      <c r="H11" s="79">
        <v>0</v>
      </c>
      <c r="I11" s="79">
        <f t="shared" si="0"/>
        <v>0</v>
      </c>
      <c r="J11" s="79">
        <f t="shared" si="0"/>
        <v>0</v>
      </c>
    </row>
    <row r="12" spans="2:10" x14ac:dyDescent="0.25">
      <c r="B12" s="188" t="s">
        <v>137</v>
      </c>
      <c r="C12" s="190"/>
      <c r="D12" s="80">
        <v>0</v>
      </c>
      <c r="E12" s="80">
        <v>0</v>
      </c>
      <c r="F12" s="81">
        <f t="shared" ref="F12:J12" si="1">+F13+F14+F15</f>
        <v>0</v>
      </c>
      <c r="G12" s="79">
        <f t="shared" si="1"/>
        <v>0</v>
      </c>
      <c r="H12" s="79">
        <v>0</v>
      </c>
      <c r="I12" s="79">
        <f t="shared" si="1"/>
        <v>0</v>
      </c>
      <c r="J12" s="79">
        <f t="shared" si="1"/>
        <v>0</v>
      </c>
    </row>
    <row r="13" spans="2:10" ht="24" customHeight="1" x14ac:dyDescent="0.25">
      <c r="B13" s="191" t="s">
        <v>138</v>
      </c>
      <c r="C13" s="192"/>
      <c r="D13" s="82">
        <v>0</v>
      </c>
      <c r="E13" s="82">
        <v>0</v>
      </c>
      <c r="F13" s="81">
        <v>0</v>
      </c>
      <c r="G13" s="79">
        <v>0</v>
      </c>
      <c r="H13" s="79">
        <v>0</v>
      </c>
      <c r="I13" s="79">
        <v>0</v>
      </c>
      <c r="J13" s="79">
        <v>0</v>
      </c>
    </row>
    <row r="14" spans="2:10" x14ac:dyDescent="0.25">
      <c r="B14" s="191" t="s">
        <v>139</v>
      </c>
      <c r="C14" s="192"/>
      <c r="D14" s="82">
        <v>0</v>
      </c>
      <c r="E14" s="82">
        <v>0</v>
      </c>
      <c r="F14" s="81">
        <v>0</v>
      </c>
      <c r="G14" s="79">
        <v>0</v>
      </c>
      <c r="H14" s="79">
        <v>0</v>
      </c>
      <c r="I14" s="79">
        <v>0</v>
      </c>
      <c r="J14" s="79">
        <v>0</v>
      </c>
    </row>
    <row r="15" spans="2:10" ht="24" customHeight="1" x14ac:dyDescent="0.25">
      <c r="B15" s="191" t="s">
        <v>140</v>
      </c>
      <c r="C15" s="192"/>
      <c r="D15" s="83">
        <v>0</v>
      </c>
      <c r="E15" s="83">
        <v>0</v>
      </c>
      <c r="F15" s="81">
        <v>0</v>
      </c>
      <c r="G15" s="79">
        <v>0</v>
      </c>
      <c r="H15" s="79">
        <v>0</v>
      </c>
      <c r="I15" s="79">
        <v>0</v>
      </c>
      <c r="J15" s="79">
        <v>0</v>
      </c>
    </row>
    <row r="16" spans="2:10" x14ac:dyDescent="0.25">
      <c r="B16" s="188" t="s">
        <v>141</v>
      </c>
      <c r="C16" s="190"/>
      <c r="D16" s="83">
        <v>0</v>
      </c>
      <c r="E16" s="83">
        <v>0</v>
      </c>
      <c r="F16" s="81">
        <f t="shared" ref="F16:J16" si="2">SUM(F13:F15)</f>
        <v>0</v>
      </c>
      <c r="G16" s="79">
        <f t="shared" si="2"/>
        <v>0</v>
      </c>
      <c r="H16" s="79">
        <v>0</v>
      </c>
      <c r="I16" s="79">
        <f t="shared" si="2"/>
        <v>0</v>
      </c>
      <c r="J16" s="79">
        <f t="shared" si="2"/>
        <v>0</v>
      </c>
    </row>
    <row r="17" spans="2:10" ht="24" customHeight="1" x14ac:dyDescent="0.25">
      <c r="B17" s="193" t="s">
        <v>142</v>
      </c>
      <c r="C17" s="194"/>
      <c r="D17" s="83">
        <v>0</v>
      </c>
      <c r="E17" s="83">
        <v>0</v>
      </c>
      <c r="F17" s="81">
        <v>0</v>
      </c>
      <c r="G17" s="79">
        <v>0</v>
      </c>
      <c r="H17" s="79">
        <v>0</v>
      </c>
      <c r="I17" s="79">
        <v>0</v>
      </c>
      <c r="J17" s="79">
        <v>0</v>
      </c>
    </row>
    <row r="18" spans="2:10" x14ac:dyDescent="0.25">
      <c r="B18" s="193" t="s">
        <v>143</v>
      </c>
      <c r="C18" s="194"/>
      <c r="D18" s="83">
        <v>0</v>
      </c>
      <c r="E18" s="83">
        <v>0</v>
      </c>
      <c r="F18" s="81">
        <v>0</v>
      </c>
      <c r="G18" s="79">
        <v>0</v>
      </c>
      <c r="H18" s="79">
        <v>0</v>
      </c>
      <c r="I18" s="79">
        <v>0</v>
      </c>
      <c r="J18" s="79">
        <v>0</v>
      </c>
    </row>
    <row r="19" spans="2:10" ht="24" customHeight="1" x14ac:dyDescent="0.25">
      <c r="B19" s="193" t="s">
        <v>144</v>
      </c>
      <c r="C19" s="194"/>
      <c r="D19" s="83">
        <v>0</v>
      </c>
      <c r="E19" s="83">
        <v>0</v>
      </c>
      <c r="F19" s="81">
        <v>0</v>
      </c>
      <c r="G19" s="79">
        <v>0</v>
      </c>
      <c r="H19" s="79">
        <v>0</v>
      </c>
      <c r="I19" s="79">
        <v>0</v>
      </c>
      <c r="J19" s="79">
        <v>0</v>
      </c>
    </row>
    <row r="20" spans="2:10" s="22" customFormat="1" x14ac:dyDescent="0.25">
      <c r="B20" s="188" t="s">
        <v>145</v>
      </c>
      <c r="C20" s="190"/>
      <c r="D20" s="82">
        <v>472037</v>
      </c>
      <c r="E20" s="83">
        <v>0</v>
      </c>
      <c r="F20" s="83">
        <v>0</v>
      </c>
      <c r="G20" s="83">
        <v>0</v>
      </c>
      <c r="H20" s="140">
        <v>298551</v>
      </c>
      <c r="I20" s="83">
        <v>0</v>
      </c>
      <c r="J20" s="83">
        <v>0</v>
      </c>
    </row>
    <row r="21" spans="2:10" ht="29.25" customHeight="1" x14ac:dyDescent="0.25">
      <c r="B21" s="188" t="s">
        <v>146</v>
      </c>
      <c r="C21" s="190"/>
      <c r="D21" s="82">
        <f>+D11+D20</f>
        <v>472037</v>
      </c>
      <c r="E21" s="82">
        <f t="shared" ref="E21:J21" si="3">+E11+E20</f>
        <v>0</v>
      </c>
      <c r="F21" s="81">
        <f t="shared" si="3"/>
        <v>0</v>
      </c>
      <c r="G21" s="79">
        <f t="shared" si="3"/>
        <v>0</v>
      </c>
      <c r="H21" s="79">
        <f>+H11+H20</f>
        <v>298551</v>
      </c>
      <c r="I21" s="79">
        <f t="shared" si="3"/>
        <v>0</v>
      </c>
      <c r="J21" s="79">
        <f t="shared" si="3"/>
        <v>0</v>
      </c>
    </row>
    <row r="22" spans="2:10" ht="16.5" customHeight="1" x14ac:dyDescent="0.25">
      <c r="B22" s="188" t="s">
        <v>392</v>
      </c>
      <c r="C22" s="190"/>
      <c r="D22" s="84">
        <v>0</v>
      </c>
      <c r="E22" s="84">
        <v>0</v>
      </c>
      <c r="F22" s="85">
        <v>0</v>
      </c>
      <c r="G22" s="79">
        <v>0</v>
      </c>
      <c r="H22" s="79">
        <v>0</v>
      </c>
      <c r="I22" s="79">
        <v>0</v>
      </c>
      <c r="J22" s="79">
        <v>0</v>
      </c>
    </row>
    <row r="23" spans="2:10" s="11" customFormat="1" ht="16.5" customHeight="1" x14ac:dyDescent="0.25">
      <c r="B23" s="193" t="s">
        <v>473</v>
      </c>
      <c r="C23" s="194"/>
      <c r="D23" s="84"/>
      <c r="E23" s="84"/>
      <c r="F23" s="126"/>
      <c r="G23" s="126"/>
      <c r="H23" s="126"/>
      <c r="I23" s="126"/>
      <c r="J23" s="126"/>
    </row>
    <row r="24" spans="2:10" s="11" customFormat="1" ht="16.5" customHeight="1" x14ac:dyDescent="0.25">
      <c r="B24" s="193" t="s">
        <v>472</v>
      </c>
      <c r="C24" s="194"/>
      <c r="D24" s="84"/>
      <c r="E24" s="84"/>
      <c r="F24" s="126"/>
      <c r="G24" s="126"/>
      <c r="H24" s="126"/>
      <c r="I24" s="126"/>
      <c r="J24" s="126"/>
    </row>
    <row r="25" spans="2:10" s="11" customFormat="1" ht="16.5" customHeight="1" x14ac:dyDescent="0.25">
      <c r="B25" s="193" t="s">
        <v>471</v>
      </c>
      <c r="C25" s="194"/>
      <c r="D25" s="84"/>
      <c r="E25" s="84"/>
      <c r="F25" s="126"/>
      <c r="G25" s="126"/>
      <c r="H25" s="126"/>
      <c r="I25" s="126"/>
      <c r="J25" s="126"/>
    </row>
    <row r="26" spans="2:10" s="11" customFormat="1" ht="16.5" customHeight="1" x14ac:dyDescent="0.25">
      <c r="B26" s="155"/>
      <c r="C26" s="156"/>
      <c r="D26" s="84"/>
      <c r="E26" s="84"/>
      <c r="F26" s="126"/>
      <c r="G26" s="126"/>
      <c r="H26" s="126"/>
      <c r="I26" s="126"/>
      <c r="J26" s="126"/>
    </row>
    <row r="27" spans="2:10" ht="25.5" customHeight="1" x14ac:dyDescent="0.25">
      <c r="B27" s="198" t="s">
        <v>147</v>
      </c>
      <c r="C27" s="199"/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2:10" s="11" customFormat="1" x14ac:dyDescent="0.25">
      <c r="B28" s="203" t="s">
        <v>474</v>
      </c>
      <c r="C28" s="204"/>
      <c r="D28" s="167"/>
      <c r="E28" s="164"/>
      <c r="F28" s="164"/>
      <c r="G28" s="164"/>
      <c r="H28" s="164"/>
      <c r="I28" s="164"/>
      <c r="J28" s="164"/>
    </row>
    <row r="29" spans="2:10" s="11" customFormat="1" x14ac:dyDescent="0.25">
      <c r="B29" s="203" t="s">
        <v>475</v>
      </c>
      <c r="C29" s="204"/>
      <c r="D29" s="167"/>
      <c r="E29" s="164"/>
      <c r="F29" s="164"/>
      <c r="G29" s="164"/>
      <c r="H29" s="164"/>
      <c r="I29" s="164"/>
      <c r="J29" s="164"/>
    </row>
    <row r="30" spans="2:10" s="11" customFormat="1" x14ac:dyDescent="0.25">
      <c r="B30" s="203" t="s">
        <v>476</v>
      </c>
      <c r="C30" s="204"/>
      <c r="D30" s="167"/>
      <c r="E30" s="164"/>
      <c r="F30" s="164"/>
      <c r="G30" s="164"/>
      <c r="H30" s="164"/>
      <c r="I30" s="164"/>
      <c r="J30" s="164"/>
    </row>
    <row r="31" spans="2:10" x14ac:dyDescent="0.25">
      <c r="B31" s="200"/>
      <c r="C31" s="201"/>
      <c r="D31" s="165"/>
      <c r="E31" s="95"/>
      <c r="F31" s="87"/>
      <c r="G31" s="165"/>
      <c r="H31" s="166"/>
      <c r="I31" s="166"/>
      <c r="J31" s="166"/>
    </row>
    <row r="32" spans="2:10" x14ac:dyDescent="0.25">
      <c r="B32" s="2"/>
    </row>
    <row r="33" spans="2:10" ht="34.5" customHeight="1" x14ac:dyDescent="0.25">
      <c r="B33" s="202" t="s">
        <v>393</v>
      </c>
      <c r="C33" s="202"/>
      <c r="D33" s="202"/>
      <c r="E33" s="202"/>
      <c r="F33" s="202"/>
      <c r="G33" s="202"/>
      <c r="H33" s="202"/>
      <c r="I33" s="202"/>
      <c r="J33" s="202"/>
    </row>
    <row r="34" spans="2:10" ht="30.75" customHeight="1" x14ac:dyDescent="0.25">
      <c r="B34" s="202" t="s">
        <v>394</v>
      </c>
      <c r="C34" s="202"/>
      <c r="D34" s="202"/>
      <c r="E34" s="202"/>
      <c r="F34" s="202"/>
      <c r="G34" s="202"/>
      <c r="H34" s="202"/>
      <c r="I34" s="202"/>
      <c r="J34" s="202"/>
    </row>
    <row r="36" spans="2:10" x14ac:dyDescent="0.25">
      <c r="B36" s="195" t="s">
        <v>459</v>
      </c>
      <c r="C36" s="195"/>
      <c r="D36" s="195"/>
      <c r="E36" s="195"/>
      <c r="F36" s="195"/>
      <c r="G36" s="195"/>
      <c r="H36" s="195"/>
    </row>
    <row r="37" spans="2:10" x14ac:dyDescent="0.25">
      <c r="B37" s="195" t="s">
        <v>119</v>
      </c>
      <c r="C37" s="195"/>
      <c r="D37" s="195"/>
      <c r="E37" s="195"/>
      <c r="F37" s="195"/>
      <c r="G37" s="195"/>
      <c r="H37" s="195"/>
    </row>
    <row r="38" spans="2:10" x14ac:dyDescent="0.25">
      <c r="B38" s="195" t="s">
        <v>486</v>
      </c>
      <c r="C38" s="195"/>
      <c r="D38" s="195"/>
      <c r="E38" s="195"/>
      <c r="F38" s="195"/>
      <c r="G38" s="195"/>
      <c r="H38" s="195"/>
    </row>
    <row r="39" spans="2:10" x14ac:dyDescent="0.25">
      <c r="B39" s="195" t="s">
        <v>0</v>
      </c>
      <c r="C39" s="195"/>
      <c r="D39" s="195"/>
      <c r="E39" s="195"/>
      <c r="F39" s="195"/>
      <c r="G39" s="195"/>
      <c r="H39" s="195"/>
    </row>
    <row r="40" spans="2:10" x14ac:dyDescent="0.25">
      <c r="B40" s="144" t="s">
        <v>148</v>
      </c>
      <c r="C40" s="144"/>
      <c r="D40" s="142" t="s">
        <v>149</v>
      </c>
      <c r="E40" s="142" t="s">
        <v>151</v>
      </c>
      <c r="F40" s="142" t="s">
        <v>154</v>
      </c>
      <c r="G40" s="142" t="s">
        <v>135</v>
      </c>
      <c r="H40" s="142" t="s">
        <v>158</v>
      </c>
    </row>
    <row r="41" spans="2:10" x14ac:dyDescent="0.25">
      <c r="B41" s="144"/>
      <c r="C41" s="144"/>
      <c r="D41" s="142" t="s">
        <v>150</v>
      </c>
      <c r="E41" s="142" t="s">
        <v>152</v>
      </c>
      <c r="F41" s="142" t="s">
        <v>155</v>
      </c>
      <c r="G41" s="142" t="s">
        <v>156</v>
      </c>
      <c r="H41" s="142" t="s">
        <v>159</v>
      </c>
    </row>
    <row r="42" spans="2:10" x14ac:dyDescent="0.25">
      <c r="B42" s="144"/>
      <c r="C42" s="144"/>
      <c r="D42" s="143"/>
      <c r="E42" s="142" t="s">
        <v>153</v>
      </c>
      <c r="F42" s="143"/>
      <c r="G42" s="142" t="s">
        <v>157</v>
      </c>
      <c r="H42" s="143"/>
    </row>
    <row r="43" spans="2:10" x14ac:dyDescent="0.25">
      <c r="B43" s="170" t="s">
        <v>477</v>
      </c>
      <c r="C43" s="171"/>
      <c r="D43" s="172">
        <v>0</v>
      </c>
      <c r="E43" s="172">
        <v>0</v>
      </c>
      <c r="F43" s="172">
        <v>0</v>
      </c>
      <c r="G43" s="172">
        <v>0</v>
      </c>
      <c r="H43" s="173">
        <v>0</v>
      </c>
    </row>
    <row r="44" spans="2:10" x14ac:dyDescent="0.25">
      <c r="B44" s="178" t="s">
        <v>478</v>
      </c>
      <c r="C44" s="168"/>
      <c r="D44" s="169"/>
      <c r="E44" s="169"/>
      <c r="F44" s="169"/>
      <c r="G44" s="169"/>
      <c r="H44" s="174"/>
    </row>
    <row r="45" spans="2:10" x14ac:dyDescent="0.25">
      <c r="B45" s="178" t="s">
        <v>479</v>
      </c>
      <c r="C45" s="168"/>
      <c r="D45" s="169"/>
      <c r="E45" s="169"/>
      <c r="F45" s="169"/>
      <c r="G45" s="169"/>
      <c r="H45" s="174"/>
    </row>
    <row r="46" spans="2:10" x14ac:dyDescent="0.25">
      <c r="B46" s="179" t="s">
        <v>480</v>
      </c>
      <c r="C46" s="175"/>
      <c r="D46" s="176"/>
      <c r="E46" s="176"/>
      <c r="F46" s="176"/>
      <c r="G46" s="176"/>
      <c r="H46" s="177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workbookViewId="0">
      <selection activeCell="D9" sqref="D9"/>
    </sheetView>
  </sheetViews>
  <sheetFormatPr baseColWidth="10" defaultRowHeight="15" x14ac:dyDescent="0.25"/>
  <cols>
    <col min="1" max="1" width="32" style="23" customWidth="1"/>
    <col min="2" max="2" width="12.42578125" style="23" customWidth="1"/>
    <col min="3" max="3" width="12.28515625" style="23" customWidth="1"/>
    <col min="4" max="6" width="11.42578125" style="23"/>
    <col min="7" max="7" width="16.140625" style="23" customWidth="1"/>
    <col min="8" max="8" width="17.28515625" style="23" customWidth="1"/>
    <col min="9" max="9" width="16.85546875" style="23" customWidth="1"/>
    <col min="10" max="10" width="14.5703125" style="23" customWidth="1"/>
    <col min="11" max="11" width="15.28515625" style="23" customWidth="1"/>
  </cols>
  <sheetData>
    <row r="1" spans="1:11" x14ac:dyDescent="0.25">
      <c r="A1" s="208" t="s">
        <v>459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s="11" customFormat="1" x14ac:dyDescent="0.25">
      <c r="A2" s="206" t="s">
        <v>458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x14ac:dyDescent="0.25">
      <c r="A3" s="209" t="s">
        <v>397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x14ac:dyDescent="0.25">
      <c r="A4" s="195" t="s">
        <v>484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x14ac:dyDescent="0.25">
      <c r="A5" s="208" t="s">
        <v>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1" x14ac:dyDescent="0.25">
      <c r="A6" s="145" t="s">
        <v>160</v>
      </c>
      <c r="B6" s="145" t="s">
        <v>162</v>
      </c>
      <c r="C6" s="145" t="s">
        <v>164</v>
      </c>
      <c r="D6" s="145" t="s">
        <v>164</v>
      </c>
      <c r="E6" s="145" t="s">
        <v>170</v>
      </c>
      <c r="F6" s="145" t="s">
        <v>151</v>
      </c>
      <c r="G6" s="145" t="s">
        <v>174</v>
      </c>
      <c r="H6" s="145" t="s">
        <v>174</v>
      </c>
      <c r="I6" s="145" t="s">
        <v>182</v>
      </c>
      <c r="J6" s="145" t="s">
        <v>183</v>
      </c>
      <c r="K6" s="145" t="s">
        <v>186</v>
      </c>
    </row>
    <row r="7" spans="1:11" x14ac:dyDescent="0.25">
      <c r="A7" s="145" t="s">
        <v>161</v>
      </c>
      <c r="B7" s="145" t="s">
        <v>163</v>
      </c>
      <c r="C7" s="145" t="s">
        <v>165</v>
      </c>
      <c r="D7" s="145" t="s">
        <v>168</v>
      </c>
      <c r="E7" s="145" t="s">
        <v>171</v>
      </c>
      <c r="F7" s="145" t="s">
        <v>173</v>
      </c>
      <c r="G7" s="145" t="s">
        <v>175</v>
      </c>
      <c r="H7" s="145" t="s">
        <v>175</v>
      </c>
      <c r="I7" s="145" t="s">
        <v>487</v>
      </c>
      <c r="J7" s="145" t="s">
        <v>184</v>
      </c>
      <c r="K7" s="145" t="s">
        <v>187</v>
      </c>
    </row>
    <row r="8" spans="1:11" x14ac:dyDescent="0.25">
      <c r="A8" s="146"/>
      <c r="B8" s="146"/>
      <c r="C8" s="145" t="s">
        <v>166</v>
      </c>
      <c r="D8" s="145" t="s">
        <v>169</v>
      </c>
      <c r="E8" s="145" t="s">
        <v>172</v>
      </c>
      <c r="F8" s="146"/>
      <c r="G8" s="145" t="s">
        <v>176</v>
      </c>
      <c r="H8" s="145" t="s">
        <v>176</v>
      </c>
      <c r="I8" s="145" t="s">
        <v>488</v>
      </c>
      <c r="J8" s="145" t="s">
        <v>185</v>
      </c>
      <c r="K8" s="145" t="s">
        <v>490</v>
      </c>
    </row>
    <row r="9" spans="1:11" x14ac:dyDescent="0.25">
      <c r="A9" s="146"/>
      <c r="B9" s="146"/>
      <c r="C9" s="145" t="s">
        <v>167</v>
      </c>
      <c r="D9" s="146"/>
      <c r="E9" s="146"/>
      <c r="F9" s="146"/>
      <c r="G9" s="145" t="s">
        <v>177</v>
      </c>
      <c r="H9" s="145" t="s">
        <v>177</v>
      </c>
      <c r="I9" s="146"/>
      <c r="J9" s="145" t="s">
        <v>489</v>
      </c>
      <c r="K9" s="145" t="s">
        <v>491</v>
      </c>
    </row>
    <row r="10" spans="1:11" x14ac:dyDescent="0.25">
      <c r="A10" s="146"/>
      <c r="B10" s="146"/>
      <c r="C10" s="146"/>
      <c r="D10" s="146"/>
      <c r="E10" s="146"/>
      <c r="F10" s="146"/>
      <c r="G10" s="145" t="s">
        <v>178</v>
      </c>
      <c r="H10" s="145" t="s">
        <v>179</v>
      </c>
      <c r="I10" s="146"/>
      <c r="J10" s="145" t="s">
        <v>493</v>
      </c>
      <c r="K10" s="145" t="s">
        <v>492</v>
      </c>
    </row>
    <row r="11" spans="1:11" x14ac:dyDescent="0.25">
      <c r="A11" s="146"/>
      <c r="B11" s="146"/>
      <c r="C11" s="146"/>
      <c r="D11" s="146"/>
      <c r="E11" s="146"/>
      <c r="F11" s="146"/>
      <c r="G11" s="146"/>
      <c r="H11" s="145" t="s">
        <v>180</v>
      </c>
      <c r="I11" s="146"/>
      <c r="J11" s="146"/>
      <c r="K11" s="146"/>
    </row>
    <row r="12" spans="1:11" x14ac:dyDescent="0.25">
      <c r="A12" s="146"/>
      <c r="B12" s="146"/>
      <c r="C12" s="146"/>
      <c r="D12" s="146"/>
      <c r="E12" s="146"/>
      <c r="F12" s="146"/>
      <c r="G12" s="146"/>
      <c r="H12" s="145" t="s">
        <v>181</v>
      </c>
      <c r="I12" s="146"/>
      <c r="J12" s="146"/>
      <c r="K12" s="146"/>
    </row>
    <row r="13" spans="1:11" x14ac:dyDescent="0.25">
      <c r="A13" s="19"/>
      <c r="B13" s="89"/>
      <c r="C13" s="90"/>
      <c r="D13" s="90"/>
      <c r="E13" s="91"/>
      <c r="F13" s="77"/>
      <c r="G13" s="92"/>
      <c r="H13" s="77"/>
      <c r="I13" s="77"/>
      <c r="J13" s="77"/>
      <c r="K13" s="77"/>
    </row>
    <row r="14" spans="1:11" x14ac:dyDescent="0.25">
      <c r="A14" s="207" t="s">
        <v>451</v>
      </c>
      <c r="B14" s="210">
        <v>0</v>
      </c>
      <c r="C14" s="211">
        <v>0</v>
      </c>
      <c r="D14" s="211">
        <v>0</v>
      </c>
      <c r="E14" s="212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</row>
    <row r="15" spans="1:11" x14ac:dyDescent="0.25">
      <c r="A15" s="207"/>
      <c r="B15" s="210"/>
      <c r="C15" s="211"/>
      <c r="D15" s="211"/>
      <c r="E15" s="212"/>
      <c r="F15" s="205"/>
      <c r="G15" s="205"/>
      <c r="H15" s="205"/>
      <c r="I15" s="205"/>
      <c r="J15" s="205"/>
      <c r="K15" s="205"/>
    </row>
    <row r="16" spans="1:11" s="11" customFormat="1" x14ac:dyDescent="0.25">
      <c r="A16" s="162" t="s">
        <v>463</v>
      </c>
      <c r="B16" s="158"/>
      <c r="C16" s="159"/>
      <c r="D16" s="159"/>
      <c r="E16" s="160"/>
      <c r="F16" s="157"/>
      <c r="G16" s="157"/>
      <c r="H16" s="157"/>
      <c r="I16" s="157"/>
      <c r="J16" s="157"/>
      <c r="K16" s="157"/>
    </row>
    <row r="17" spans="1:11" s="11" customFormat="1" x14ac:dyDescent="0.25">
      <c r="A17" s="162" t="s">
        <v>464</v>
      </c>
      <c r="B17" s="158"/>
      <c r="C17" s="159"/>
      <c r="D17" s="159"/>
      <c r="E17" s="160"/>
      <c r="F17" s="157"/>
      <c r="G17" s="157"/>
      <c r="H17" s="157"/>
      <c r="I17" s="157"/>
      <c r="J17" s="157"/>
      <c r="K17" s="157"/>
    </row>
    <row r="18" spans="1:11" s="11" customFormat="1" x14ac:dyDescent="0.25">
      <c r="A18" s="162" t="s">
        <v>465</v>
      </c>
      <c r="B18" s="158"/>
      <c r="C18" s="159"/>
      <c r="D18" s="159"/>
      <c r="E18" s="160"/>
      <c r="F18" s="157"/>
      <c r="G18" s="157"/>
      <c r="H18" s="157"/>
      <c r="I18" s="157"/>
      <c r="J18" s="157"/>
      <c r="K18" s="157"/>
    </row>
    <row r="19" spans="1:11" s="11" customFormat="1" x14ac:dyDescent="0.25">
      <c r="A19" s="162" t="s">
        <v>466</v>
      </c>
      <c r="B19" s="158"/>
      <c r="C19" s="159"/>
      <c r="D19" s="159"/>
      <c r="E19" s="160"/>
      <c r="F19" s="157"/>
      <c r="G19" s="157"/>
      <c r="H19" s="157"/>
      <c r="I19" s="157"/>
      <c r="J19" s="157"/>
      <c r="K19" s="157"/>
    </row>
    <row r="20" spans="1:11" x14ac:dyDescent="0.25">
      <c r="A20" s="3" t="s">
        <v>188</v>
      </c>
      <c r="B20" s="93">
        <v>0</v>
      </c>
      <c r="C20" s="79">
        <v>0</v>
      </c>
      <c r="D20" s="79">
        <v>0</v>
      </c>
      <c r="E20" s="85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</row>
    <row r="21" spans="1:11" s="11" customFormat="1" x14ac:dyDescent="0.25">
      <c r="A21" s="163" t="s">
        <v>467</v>
      </c>
      <c r="B21" s="158"/>
      <c r="C21" s="157"/>
      <c r="D21" s="157"/>
      <c r="E21" s="160"/>
      <c r="F21" s="157"/>
      <c r="G21" s="157"/>
      <c r="H21" s="157"/>
      <c r="I21" s="157"/>
      <c r="J21" s="157"/>
      <c r="K21" s="157"/>
    </row>
    <row r="22" spans="1:11" s="11" customFormat="1" x14ac:dyDescent="0.25">
      <c r="A22" s="163" t="s">
        <v>468</v>
      </c>
      <c r="B22" s="158"/>
      <c r="C22" s="157"/>
      <c r="D22" s="157"/>
      <c r="E22" s="160"/>
      <c r="F22" s="157"/>
      <c r="G22" s="157"/>
      <c r="H22" s="157"/>
      <c r="I22" s="157"/>
      <c r="J22" s="157"/>
      <c r="K22" s="157"/>
    </row>
    <row r="23" spans="1:11" s="11" customFormat="1" x14ac:dyDescent="0.25">
      <c r="A23" s="163" t="s">
        <v>469</v>
      </c>
      <c r="B23" s="158"/>
      <c r="C23" s="157"/>
      <c r="D23" s="157"/>
      <c r="E23" s="160"/>
      <c r="F23" s="157"/>
      <c r="G23" s="157"/>
      <c r="H23" s="157"/>
      <c r="I23" s="157"/>
      <c r="J23" s="157"/>
      <c r="K23" s="157"/>
    </row>
    <row r="24" spans="1:11" s="11" customFormat="1" x14ac:dyDescent="0.25">
      <c r="A24" s="163" t="s">
        <v>470</v>
      </c>
      <c r="B24" s="158"/>
      <c r="C24" s="157"/>
      <c r="D24" s="157"/>
      <c r="E24" s="160"/>
      <c r="F24" s="157"/>
      <c r="G24" s="157"/>
      <c r="H24" s="157"/>
      <c r="I24" s="157"/>
      <c r="J24" s="157"/>
      <c r="K24" s="157"/>
    </row>
    <row r="25" spans="1:11" s="11" customFormat="1" x14ac:dyDescent="0.25">
      <c r="A25" s="3"/>
      <c r="B25" s="158"/>
      <c r="C25" s="157"/>
      <c r="D25" s="157"/>
      <c r="E25" s="160"/>
      <c r="F25" s="157"/>
      <c r="G25" s="157"/>
      <c r="H25" s="157"/>
      <c r="I25" s="157"/>
      <c r="J25" s="157"/>
      <c r="K25" s="157"/>
    </row>
    <row r="26" spans="1:11" x14ac:dyDescent="0.25">
      <c r="A26" s="207" t="s">
        <v>452</v>
      </c>
      <c r="B26" s="205">
        <v>0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</row>
    <row r="27" spans="1:11" x14ac:dyDescent="0.25">
      <c r="A27" s="207"/>
      <c r="B27" s="205"/>
      <c r="C27" s="205"/>
      <c r="D27" s="205"/>
      <c r="E27" s="205"/>
      <c r="F27" s="205"/>
      <c r="G27" s="205"/>
      <c r="H27" s="205"/>
      <c r="I27" s="205"/>
      <c r="J27" s="205"/>
      <c r="K27" s="205"/>
    </row>
    <row r="28" spans="1:11" x14ac:dyDescent="0.25">
      <c r="A28" s="1"/>
      <c r="B28" s="94"/>
      <c r="C28" s="87"/>
      <c r="D28" s="87"/>
      <c r="E28" s="95"/>
      <c r="F28" s="87"/>
      <c r="G28" s="87"/>
      <c r="H28" s="87"/>
      <c r="I28" s="87"/>
      <c r="J28" s="87"/>
      <c r="K28" s="87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workbookViewId="0">
      <selection activeCell="B79" sqref="B79"/>
    </sheetView>
  </sheetViews>
  <sheetFormatPr baseColWidth="10" defaultRowHeight="15" x14ac:dyDescent="0.25"/>
  <cols>
    <col min="1" max="1" width="84.28515625" style="23" bestFit="1" customWidth="1"/>
    <col min="2" max="2" width="14.28515625" style="88" bestFit="1" customWidth="1"/>
    <col min="3" max="3" width="13.42578125" style="88" bestFit="1" customWidth="1"/>
    <col min="4" max="4" width="13.140625" style="88" customWidth="1"/>
  </cols>
  <sheetData>
    <row r="1" spans="1:11" x14ac:dyDescent="0.25">
      <c r="A1" s="213" t="s">
        <v>459</v>
      </c>
      <c r="B1" s="209"/>
      <c r="C1" s="209"/>
      <c r="D1" s="214"/>
    </row>
    <row r="2" spans="1:11" s="11" customFormat="1" x14ac:dyDescent="0.25">
      <c r="A2" s="215" t="s">
        <v>458</v>
      </c>
      <c r="B2" s="195"/>
      <c r="C2" s="195"/>
      <c r="D2" s="216"/>
    </row>
    <row r="3" spans="1:11" x14ac:dyDescent="0.25">
      <c r="A3" s="215" t="s">
        <v>457</v>
      </c>
      <c r="B3" s="195"/>
      <c r="C3" s="195"/>
      <c r="D3" s="216"/>
    </row>
    <row r="4" spans="1:11" x14ac:dyDescent="0.25">
      <c r="A4" s="215" t="s">
        <v>494</v>
      </c>
      <c r="B4" s="195"/>
      <c r="C4" s="195"/>
      <c r="D4" s="216"/>
    </row>
    <row r="5" spans="1:11" x14ac:dyDescent="0.25">
      <c r="A5" s="217" t="s">
        <v>0</v>
      </c>
      <c r="B5" s="208"/>
      <c r="C5" s="208"/>
      <c r="D5" s="218"/>
      <c r="F5" s="15"/>
      <c r="G5" s="15"/>
      <c r="H5" s="15"/>
      <c r="I5" s="15"/>
      <c r="J5" s="15"/>
      <c r="K5" s="15"/>
    </row>
    <row r="6" spans="1:11" x14ac:dyDescent="0.25">
      <c r="A6" s="24"/>
      <c r="B6" s="96"/>
      <c r="C6" s="96"/>
      <c r="D6" s="96"/>
      <c r="F6" s="15"/>
      <c r="G6" s="15"/>
      <c r="H6" s="15" t="s">
        <v>408</v>
      </c>
      <c r="I6" s="15"/>
      <c r="J6" s="15"/>
      <c r="K6" s="15"/>
    </row>
    <row r="7" spans="1:11" x14ac:dyDescent="0.25">
      <c r="A7" s="221" t="s">
        <v>1</v>
      </c>
      <c r="B7" s="142" t="s">
        <v>189</v>
      </c>
      <c r="C7" s="219" t="s">
        <v>191</v>
      </c>
      <c r="D7" s="142" t="s">
        <v>192</v>
      </c>
      <c r="F7" s="15"/>
      <c r="G7" s="15"/>
      <c r="H7" s="15" t="s">
        <v>409</v>
      </c>
      <c r="I7" s="15"/>
      <c r="J7" s="15" t="s">
        <v>412</v>
      </c>
      <c r="K7" s="15"/>
    </row>
    <row r="8" spans="1:11" x14ac:dyDescent="0.25">
      <c r="A8" s="222"/>
      <c r="B8" s="147" t="s">
        <v>190</v>
      </c>
      <c r="C8" s="220"/>
      <c r="D8" s="147" t="s">
        <v>193</v>
      </c>
      <c r="F8" s="15"/>
      <c r="G8" s="15"/>
      <c r="H8" s="15"/>
      <c r="I8" s="15" t="s">
        <v>410</v>
      </c>
      <c r="J8" s="15" t="s">
        <v>413</v>
      </c>
      <c r="K8" s="15"/>
    </row>
    <row r="9" spans="1:11" x14ac:dyDescent="0.25">
      <c r="A9" s="30"/>
      <c r="B9" s="97"/>
      <c r="C9" s="97"/>
      <c r="D9" s="97"/>
      <c r="F9" s="15"/>
      <c r="G9" s="15"/>
      <c r="H9" s="15"/>
      <c r="I9" s="15" t="s">
        <v>411</v>
      </c>
      <c r="J9" s="15" t="s">
        <v>414</v>
      </c>
      <c r="K9" s="15"/>
    </row>
    <row r="10" spans="1:11" x14ac:dyDescent="0.25">
      <c r="A10" s="33" t="s">
        <v>194</v>
      </c>
      <c r="B10" s="98">
        <f>+B11+B12+B13</f>
        <v>0</v>
      </c>
      <c r="C10" s="98">
        <f t="shared" ref="C10:D10" si="0">+C11+C12+C13</f>
        <v>702</v>
      </c>
      <c r="D10" s="98">
        <f t="shared" si="0"/>
        <v>702</v>
      </c>
      <c r="F10" s="15"/>
      <c r="G10" s="15"/>
      <c r="H10" s="15"/>
      <c r="I10" s="15"/>
      <c r="J10" s="15"/>
      <c r="K10" s="15"/>
    </row>
    <row r="11" spans="1:11" x14ac:dyDescent="0.25">
      <c r="A11" s="34" t="s">
        <v>195</v>
      </c>
      <c r="B11" s="98">
        <v>0</v>
      </c>
      <c r="C11" s="98">
        <v>702</v>
      </c>
      <c r="D11" s="98">
        <v>702</v>
      </c>
      <c r="F11" s="15">
        <v>0</v>
      </c>
      <c r="G11" s="15"/>
      <c r="H11" s="15"/>
      <c r="I11" s="15"/>
      <c r="J11" s="15"/>
      <c r="K11" s="15"/>
    </row>
    <row r="12" spans="1:11" x14ac:dyDescent="0.25">
      <c r="A12" s="35" t="s">
        <v>196</v>
      </c>
      <c r="B12" s="99">
        <v>0</v>
      </c>
      <c r="C12" s="99">
        <v>0</v>
      </c>
      <c r="D12" s="99">
        <v>0</v>
      </c>
      <c r="F12" s="15">
        <v>0</v>
      </c>
      <c r="G12" s="15"/>
      <c r="H12" s="15"/>
      <c r="I12" s="15"/>
      <c r="J12" s="15"/>
      <c r="K12" s="15"/>
    </row>
    <row r="13" spans="1:11" x14ac:dyDescent="0.25">
      <c r="A13" s="35" t="s">
        <v>197</v>
      </c>
      <c r="B13" s="101">
        <v>0</v>
      </c>
      <c r="C13" s="101">
        <v>0</v>
      </c>
      <c r="D13" s="100">
        <v>0</v>
      </c>
      <c r="F13" s="15"/>
      <c r="G13" s="15"/>
      <c r="H13" s="15"/>
      <c r="I13" s="15"/>
      <c r="J13" s="15"/>
      <c r="K13" s="15"/>
    </row>
    <row r="14" spans="1:11" x14ac:dyDescent="0.25">
      <c r="A14" s="36"/>
      <c r="B14" s="101"/>
      <c r="C14" s="101"/>
      <c r="D14" s="100"/>
      <c r="F14" s="15"/>
      <c r="G14" s="15"/>
      <c r="H14" s="15"/>
      <c r="I14" s="15"/>
      <c r="J14" s="15"/>
      <c r="K14" s="15"/>
    </row>
    <row r="15" spans="1:11" x14ac:dyDescent="0.25">
      <c r="A15" s="37" t="s">
        <v>198</v>
      </c>
      <c r="B15" s="102">
        <f>+B16+B17</f>
        <v>17977772</v>
      </c>
      <c r="C15" s="102">
        <f>+C17+C16</f>
        <v>4106571</v>
      </c>
      <c r="D15" s="100">
        <f>+D16+D17</f>
        <v>4106571</v>
      </c>
      <c r="F15" s="15">
        <v>0</v>
      </c>
      <c r="G15" s="15"/>
      <c r="H15" s="15"/>
      <c r="I15" s="15"/>
      <c r="J15" s="15"/>
      <c r="K15" s="15"/>
    </row>
    <row r="16" spans="1:11" x14ac:dyDescent="0.25">
      <c r="A16" s="35" t="s">
        <v>199</v>
      </c>
      <c r="B16" s="103">
        <v>0</v>
      </c>
      <c r="C16" s="104">
        <v>0</v>
      </c>
      <c r="D16" s="104">
        <v>0</v>
      </c>
      <c r="F16" s="15">
        <v>0</v>
      </c>
      <c r="G16" s="15"/>
      <c r="H16" s="15"/>
      <c r="I16" s="15"/>
      <c r="J16" s="15"/>
      <c r="K16" s="15"/>
    </row>
    <row r="17" spans="1:11" x14ac:dyDescent="0.25">
      <c r="A17" s="35" t="s">
        <v>200</v>
      </c>
      <c r="B17" s="141">
        <v>17977772</v>
      </c>
      <c r="C17" s="141">
        <v>4106571</v>
      </c>
      <c r="D17" s="180">
        <v>4106571</v>
      </c>
      <c r="F17" s="15"/>
      <c r="G17" s="15"/>
      <c r="H17" s="15"/>
      <c r="I17" s="15"/>
      <c r="J17" s="15"/>
      <c r="K17" s="15"/>
    </row>
    <row r="18" spans="1:11" x14ac:dyDescent="0.25">
      <c r="A18" s="36"/>
      <c r="B18" s="105"/>
      <c r="C18" s="105"/>
      <c r="D18" s="100"/>
      <c r="F18" s="15"/>
      <c r="G18" s="15"/>
      <c r="H18" s="15"/>
      <c r="I18" s="15"/>
      <c r="J18" s="15"/>
      <c r="K18" s="15"/>
    </row>
    <row r="19" spans="1:11" x14ac:dyDescent="0.25">
      <c r="A19" s="37" t="s">
        <v>201</v>
      </c>
      <c r="B19" s="105">
        <f>+B20+B21</f>
        <v>0</v>
      </c>
      <c r="C19" s="105">
        <f>+C20</f>
        <v>0</v>
      </c>
      <c r="D19" s="100">
        <f>+D20</f>
        <v>0</v>
      </c>
      <c r="F19" s="15"/>
      <c r="G19" s="15"/>
      <c r="H19" s="15"/>
      <c r="I19" s="15"/>
      <c r="J19" s="15"/>
      <c r="K19" s="15"/>
    </row>
    <row r="20" spans="1:11" x14ac:dyDescent="0.25">
      <c r="A20" s="35" t="s">
        <v>202</v>
      </c>
      <c r="B20" s="101">
        <v>0</v>
      </c>
      <c r="C20" s="101">
        <v>0</v>
      </c>
      <c r="D20" s="100">
        <v>0</v>
      </c>
      <c r="F20" s="15">
        <v>0</v>
      </c>
      <c r="G20" s="15"/>
      <c r="H20" s="15"/>
      <c r="I20" s="15"/>
      <c r="J20" s="15"/>
      <c r="K20" s="15"/>
    </row>
    <row r="21" spans="1:11" x14ac:dyDescent="0.25">
      <c r="A21" s="35" t="s">
        <v>203</v>
      </c>
      <c r="B21" s="227">
        <v>0</v>
      </c>
      <c r="C21" s="227">
        <v>0</v>
      </c>
      <c r="D21" s="228">
        <v>0</v>
      </c>
      <c r="F21" s="15"/>
      <c r="G21" s="15"/>
      <c r="H21" s="15"/>
      <c r="I21" s="15"/>
      <c r="J21" s="15"/>
      <c r="K21" s="15"/>
    </row>
    <row r="22" spans="1:11" x14ac:dyDescent="0.25">
      <c r="A22" s="35" t="s">
        <v>204</v>
      </c>
      <c r="B22" s="227"/>
      <c r="C22" s="227"/>
      <c r="D22" s="228"/>
      <c r="F22" s="15">
        <v>0</v>
      </c>
      <c r="G22" s="15"/>
      <c r="H22" s="15"/>
      <c r="I22" s="15"/>
      <c r="J22" s="15"/>
      <c r="K22" s="15"/>
    </row>
    <row r="23" spans="1:11" x14ac:dyDescent="0.25">
      <c r="A23" s="36"/>
      <c r="B23" s="101"/>
      <c r="C23" s="101"/>
      <c r="D23" s="100"/>
      <c r="F23" s="15"/>
      <c r="G23" s="15"/>
      <c r="H23" s="15"/>
      <c r="I23" s="15"/>
      <c r="J23" s="15"/>
      <c r="K23" s="15"/>
    </row>
    <row r="24" spans="1:11" x14ac:dyDescent="0.25">
      <c r="A24" s="37" t="s">
        <v>395</v>
      </c>
      <c r="B24" s="105">
        <f>+B10-B15+B19</f>
        <v>-17977772</v>
      </c>
      <c r="C24" s="105">
        <v>-4105870</v>
      </c>
      <c r="D24" s="105">
        <v>-4105870</v>
      </c>
      <c r="F24" s="15"/>
      <c r="G24" s="15"/>
      <c r="H24" s="15"/>
      <c r="I24" s="15"/>
      <c r="J24" s="15"/>
      <c r="K24" s="15"/>
    </row>
    <row r="25" spans="1:11" x14ac:dyDescent="0.25">
      <c r="A25" s="37" t="s">
        <v>205</v>
      </c>
      <c r="B25" s="180">
        <f>+B24-B13</f>
        <v>-17977772</v>
      </c>
      <c r="C25" s="101">
        <f>+C24-C13</f>
        <v>-4105870</v>
      </c>
      <c r="D25" s="154">
        <f>+D24-D13</f>
        <v>-4105870</v>
      </c>
      <c r="F25" s="15"/>
      <c r="G25" s="15"/>
      <c r="H25" s="15"/>
      <c r="I25" s="15"/>
      <c r="J25" s="15"/>
      <c r="K25" s="15"/>
    </row>
    <row r="26" spans="1:11" x14ac:dyDescent="0.25">
      <c r="A26" s="37" t="s">
        <v>415</v>
      </c>
      <c r="B26" s="180">
        <f>+B25-B19</f>
        <v>-17977772</v>
      </c>
      <c r="C26" s="101">
        <f>+C25-C19</f>
        <v>-4105870</v>
      </c>
      <c r="D26" s="154">
        <f>+D25-D19</f>
        <v>-4105870</v>
      </c>
      <c r="F26" s="15"/>
      <c r="G26" s="15"/>
      <c r="H26" s="15"/>
      <c r="I26" s="15"/>
      <c r="J26" s="15"/>
      <c r="K26" s="15"/>
    </row>
    <row r="27" spans="1:11" x14ac:dyDescent="0.25">
      <c r="A27" s="31"/>
      <c r="B27" s="107"/>
      <c r="C27" s="107"/>
      <c r="D27" s="107"/>
    </row>
    <row r="28" spans="1:11" x14ac:dyDescent="0.25">
      <c r="A28" s="226"/>
      <c r="B28" s="226"/>
      <c r="C28" s="226"/>
      <c r="D28" s="226"/>
    </row>
    <row r="29" spans="1:11" x14ac:dyDescent="0.25">
      <c r="A29" s="148" t="s">
        <v>206</v>
      </c>
      <c r="B29" s="147" t="s">
        <v>207</v>
      </c>
      <c r="C29" s="147" t="s">
        <v>191</v>
      </c>
      <c r="D29" s="147" t="s">
        <v>193</v>
      </c>
    </row>
    <row r="30" spans="1:11" x14ac:dyDescent="0.25">
      <c r="A30" s="30"/>
      <c r="B30" s="97"/>
      <c r="C30" s="97"/>
      <c r="D30" s="108"/>
    </row>
    <row r="31" spans="1:11" x14ac:dyDescent="0.25">
      <c r="A31" s="29" t="s">
        <v>208</v>
      </c>
      <c r="B31" s="97">
        <f>+B32+B33</f>
        <v>0</v>
      </c>
      <c r="C31" s="97">
        <f t="shared" ref="C31:D31" si="1">+C32+C33</f>
        <v>0</v>
      </c>
      <c r="D31" s="97">
        <f t="shared" si="1"/>
        <v>0</v>
      </c>
    </row>
    <row r="32" spans="1:11" x14ac:dyDescent="0.25">
      <c r="A32" s="26" t="s">
        <v>209</v>
      </c>
      <c r="B32" s="97">
        <v>0</v>
      </c>
      <c r="C32" s="97">
        <v>0</v>
      </c>
      <c r="D32" s="108">
        <v>0</v>
      </c>
    </row>
    <row r="33" spans="1:4" x14ac:dyDescent="0.25">
      <c r="A33" s="26" t="s">
        <v>210</v>
      </c>
      <c r="B33" s="97">
        <v>0</v>
      </c>
      <c r="C33" s="97">
        <v>0</v>
      </c>
      <c r="D33" s="108">
        <v>0</v>
      </c>
    </row>
    <row r="34" spans="1:4" x14ac:dyDescent="0.25">
      <c r="A34" s="30"/>
      <c r="B34" s="97"/>
      <c r="C34" s="97"/>
      <c r="D34" s="108"/>
    </row>
    <row r="35" spans="1:4" x14ac:dyDescent="0.25">
      <c r="A35" s="29" t="s">
        <v>211</v>
      </c>
      <c r="B35" s="97">
        <f>+B26-B31</f>
        <v>-17977772</v>
      </c>
      <c r="C35" s="97">
        <f>+C26-C31</f>
        <v>-4105870</v>
      </c>
      <c r="D35" s="97">
        <f>+D26-D31</f>
        <v>-4105870</v>
      </c>
    </row>
    <row r="36" spans="1:4" x14ac:dyDescent="0.25">
      <c r="A36" s="31"/>
      <c r="B36" s="109"/>
      <c r="C36" s="109"/>
      <c r="D36" s="109"/>
    </row>
    <row r="38" spans="1:4" x14ac:dyDescent="0.25">
      <c r="A38" s="215" t="s">
        <v>206</v>
      </c>
      <c r="B38" s="142" t="s">
        <v>189</v>
      </c>
      <c r="C38" s="219" t="s">
        <v>191</v>
      </c>
      <c r="D38" s="142" t="s">
        <v>192</v>
      </c>
    </row>
    <row r="39" spans="1:4" x14ac:dyDescent="0.25">
      <c r="A39" s="217"/>
      <c r="B39" s="147" t="s">
        <v>207</v>
      </c>
      <c r="C39" s="220"/>
      <c r="D39" s="147" t="s">
        <v>193</v>
      </c>
    </row>
    <row r="40" spans="1:4" x14ac:dyDescent="0.25">
      <c r="A40" s="30"/>
      <c r="B40" s="97"/>
      <c r="C40" s="97"/>
      <c r="D40" s="97"/>
    </row>
    <row r="41" spans="1:4" x14ac:dyDescent="0.25">
      <c r="A41" s="29" t="s">
        <v>212</v>
      </c>
      <c r="B41" s="97">
        <f>+B42+B43</f>
        <v>0</v>
      </c>
      <c r="C41" s="97">
        <f t="shared" ref="C41:D41" si="2">+C42+C43</f>
        <v>0</v>
      </c>
      <c r="D41" s="97">
        <f t="shared" si="2"/>
        <v>0</v>
      </c>
    </row>
    <row r="42" spans="1:4" x14ac:dyDescent="0.25">
      <c r="A42" s="26" t="s">
        <v>213</v>
      </c>
      <c r="B42" s="97">
        <v>0</v>
      </c>
      <c r="C42" s="97">
        <v>0</v>
      </c>
      <c r="D42" s="97">
        <v>0</v>
      </c>
    </row>
    <row r="43" spans="1:4" x14ac:dyDescent="0.25">
      <c r="A43" s="26" t="s">
        <v>214</v>
      </c>
      <c r="B43" s="97">
        <v>0</v>
      </c>
      <c r="C43" s="97">
        <v>0</v>
      </c>
      <c r="D43" s="97">
        <v>0</v>
      </c>
    </row>
    <row r="44" spans="1:4" x14ac:dyDescent="0.25">
      <c r="A44" s="26" t="s">
        <v>215</v>
      </c>
      <c r="B44" s="97"/>
      <c r="C44" s="97"/>
      <c r="D44" s="97"/>
    </row>
    <row r="45" spans="1:4" x14ac:dyDescent="0.25">
      <c r="A45" s="29" t="s">
        <v>216</v>
      </c>
      <c r="B45" s="97">
        <f>+B46+B47</f>
        <v>0</v>
      </c>
      <c r="C45" s="97">
        <f t="shared" ref="C45:D45" si="3">+C46+C47</f>
        <v>0</v>
      </c>
      <c r="D45" s="97">
        <f t="shared" si="3"/>
        <v>0</v>
      </c>
    </row>
    <row r="46" spans="1:4" x14ac:dyDescent="0.25">
      <c r="A46" s="26" t="s">
        <v>217</v>
      </c>
      <c r="B46" s="97">
        <v>0</v>
      </c>
      <c r="C46" s="97">
        <v>0</v>
      </c>
      <c r="D46" s="97">
        <v>0</v>
      </c>
    </row>
    <row r="47" spans="1:4" x14ac:dyDescent="0.25">
      <c r="A47" s="26" t="s">
        <v>218</v>
      </c>
      <c r="B47" s="97">
        <v>0</v>
      </c>
      <c r="C47" s="97">
        <v>0</v>
      </c>
      <c r="D47" s="97">
        <v>0</v>
      </c>
    </row>
    <row r="48" spans="1:4" x14ac:dyDescent="0.25">
      <c r="A48" s="30"/>
      <c r="B48" s="97"/>
      <c r="C48" s="97"/>
      <c r="D48" s="97"/>
    </row>
    <row r="49" spans="1:4" x14ac:dyDescent="0.25">
      <c r="A49" s="224" t="s">
        <v>219</v>
      </c>
      <c r="B49" s="97">
        <f>+B41-B45</f>
        <v>0</v>
      </c>
      <c r="C49" s="97">
        <f t="shared" ref="C49:D49" si="4">+C41-C45</f>
        <v>0</v>
      </c>
      <c r="D49" s="97">
        <f t="shared" si="4"/>
        <v>0</v>
      </c>
    </row>
    <row r="50" spans="1:4" x14ac:dyDescent="0.25">
      <c r="A50" s="225"/>
      <c r="B50" s="107"/>
      <c r="C50" s="107"/>
      <c r="D50" s="107"/>
    </row>
    <row r="52" spans="1:4" x14ac:dyDescent="0.25">
      <c r="A52" s="215" t="s">
        <v>206</v>
      </c>
      <c r="B52" s="142" t="s">
        <v>189</v>
      </c>
      <c r="C52" s="219" t="s">
        <v>191</v>
      </c>
      <c r="D52" s="142" t="s">
        <v>192</v>
      </c>
    </row>
    <row r="53" spans="1:4" x14ac:dyDescent="0.25">
      <c r="A53" s="217"/>
      <c r="B53" s="147" t="s">
        <v>207</v>
      </c>
      <c r="C53" s="220"/>
      <c r="D53" s="147" t="s">
        <v>193</v>
      </c>
    </row>
    <row r="54" spans="1:4" x14ac:dyDescent="0.25">
      <c r="A54" s="30"/>
      <c r="B54" s="97"/>
      <c r="C54" s="97"/>
      <c r="D54" s="97"/>
    </row>
    <row r="55" spans="1:4" x14ac:dyDescent="0.25">
      <c r="A55" s="223" t="s">
        <v>195</v>
      </c>
      <c r="B55" s="97"/>
      <c r="C55" s="97"/>
      <c r="D55" s="97"/>
    </row>
    <row r="56" spans="1:4" x14ac:dyDescent="0.25">
      <c r="A56" s="223"/>
      <c r="B56" s="97">
        <f>+B11</f>
        <v>0</v>
      </c>
      <c r="C56" s="97">
        <f>+C11</f>
        <v>702</v>
      </c>
      <c r="D56" s="97">
        <f>+D11</f>
        <v>702</v>
      </c>
    </row>
    <row r="57" spans="1:4" x14ac:dyDescent="0.25">
      <c r="A57" s="28" t="s">
        <v>220</v>
      </c>
      <c r="B57" s="97">
        <f>+B58+B59</f>
        <v>0</v>
      </c>
      <c r="C57" s="97">
        <f t="shared" ref="C57:D57" si="5">+C58+C59</f>
        <v>0</v>
      </c>
      <c r="D57" s="97">
        <f t="shared" si="5"/>
        <v>0</v>
      </c>
    </row>
    <row r="58" spans="1:4" x14ac:dyDescent="0.25">
      <c r="A58" s="26" t="s">
        <v>221</v>
      </c>
      <c r="B58" s="97">
        <v>0</v>
      </c>
      <c r="C58" s="97">
        <v>0</v>
      </c>
      <c r="D58" s="97">
        <v>0</v>
      </c>
    </row>
    <row r="59" spans="1:4" x14ac:dyDescent="0.25">
      <c r="A59" s="26" t="s">
        <v>217</v>
      </c>
      <c r="B59" s="97">
        <v>0</v>
      </c>
      <c r="C59" s="97">
        <v>0</v>
      </c>
      <c r="D59" s="97">
        <v>0</v>
      </c>
    </row>
    <row r="60" spans="1:4" x14ac:dyDescent="0.25">
      <c r="A60" s="25"/>
      <c r="B60" s="97"/>
      <c r="C60" s="97"/>
      <c r="D60" s="97"/>
    </row>
    <row r="61" spans="1:4" x14ac:dyDescent="0.25">
      <c r="A61" s="25" t="s">
        <v>199</v>
      </c>
      <c r="B61" s="97">
        <v>0</v>
      </c>
      <c r="C61" s="97">
        <f>+C16</f>
        <v>0</v>
      </c>
      <c r="D61" s="97">
        <f>+D16</f>
        <v>0</v>
      </c>
    </row>
    <row r="62" spans="1:4" x14ac:dyDescent="0.25">
      <c r="A62" s="25"/>
      <c r="B62" s="97"/>
      <c r="C62" s="97"/>
      <c r="D62" s="97"/>
    </row>
    <row r="63" spans="1:4" x14ac:dyDescent="0.25">
      <c r="A63" s="25" t="s">
        <v>202</v>
      </c>
      <c r="B63" s="110">
        <v>0</v>
      </c>
      <c r="C63" s="97">
        <v>0</v>
      </c>
      <c r="D63" s="97">
        <f>+D20</f>
        <v>0</v>
      </c>
    </row>
    <row r="64" spans="1:4" x14ac:dyDescent="0.25">
      <c r="A64" s="25"/>
      <c r="B64" s="97"/>
      <c r="C64" s="97"/>
      <c r="D64" s="97"/>
    </row>
    <row r="65" spans="1:7" x14ac:dyDescent="0.25">
      <c r="A65" s="27" t="s">
        <v>453</v>
      </c>
      <c r="B65" s="97">
        <f>+B56+B57-B61+B63</f>
        <v>0</v>
      </c>
      <c r="C65" s="97">
        <f>+C56+C57-C61+C63</f>
        <v>702</v>
      </c>
      <c r="D65" s="97">
        <f>+D56+D57-D61+D63</f>
        <v>702</v>
      </c>
    </row>
    <row r="66" spans="1:7" x14ac:dyDescent="0.25">
      <c r="A66" s="27" t="s">
        <v>454</v>
      </c>
      <c r="B66" s="97">
        <f>+B65-B57</f>
        <v>0</v>
      </c>
      <c r="C66" s="97">
        <f>+C65-C57</f>
        <v>702</v>
      </c>
      <c r="D66" s="97">
        <f>+D65-D57</f>
        <v>702</v>
      </c>
      <c r="F66" s="15"/>
      <c r="G66" s="15"/>
    </row>
    <row r="67" spans="1:7" x14ac:dyDescent="0.25">
      <c r="A67" s="27"/>
      <c r="B67" s="97"/>
      <c r="C67" s="97"/>
      <c r="D67" s="97"/>
      <c r="F67" s="15"/>
      <c r="G67" s="15"/>
    </row>
    <row r="68" spans="1:7" x14ac:dyDescent="0.25">
      <c r="A68" s="32"/>
      <c r="B68" s="109"/>
      <c r="C68" s="109"/>
      <c r="D68" s="109"/>
      <c r="F68" s="15"/>
      <c r="G68" s="15"/>
    </row>
    <row r="69" spans="1:7" x14ac:dyDescent="0.25">
      <c r="F69" s="15">
        <v>3509765.97</v>
      </c>
      <c r="G69" s="15"/>
    </row>
    <row r="70" spans="1:7" x14ac:dyDescent="0.25">
      <c r="A70" s="215" t="s">
        <v>206</v>
      </c>
      <c r="B70" s="142" t="s">
        <v>189</v>
      </c>
      <c r="C70" s="219" t="s">
        <v>191</v>
      </c>
      <c r="D70" s="142" t="s">
        <v>192</v>
      </c>
      <c r="F70" s="15"/>
      <c r="G70" s="15"/>
    </row>
    <row r="71" spans="1:7" x14ac:dyDescent="0.25">
      <c r="A71" s="215"/>
      <c r="B71" s="142" t="s">
        <v>207</v>
      </c>
      <c r="C71" s="219"/>
      <c r="D71" s="142" t="s">
        <v>193</v>
      </c>
      <c r="F71" s="15"/>
      <c r="G71" s="15"/>
    </row>
    <row r="72" spans="1:7" x14ac:dyDescent="0.25">
      <c r="A72" s="30"/>
      <c r="B72" s="108"/>
      <c r="C72" s="111"/>
      <c r="D72" s="111"/>
      <c r="F72" s="15"/>
      <c r="G72" s="15"/>
    </row>
    <row r="73" spans="1:7" x14ac:dyDescent="0.25">
      <c r="A73" s="30" t="s">
        <v>196</v>
      </c>
      <c r="B73" s="108">
        <f>+B12</f>
        <v>0</v>
      </c>
      <c r="C73" s="108">
        <f t="shared" ref="C73:D73" si="6">+C12</f>
        <v>0</v>
      </c>
      <c r="D73" s="108">
        <f t="shared" si="6"/>
        <v>0</v>
      </c>
      <c r="F73" s="15">
        <v>12.88</v>
      </c>
      <c r="G73" s="15"/>
    </row>
    <row r="74" spans="1:7" x14ac:dyDescent="0.25">
      <c r="A74" s="30"/>
      <c r="B74" s="108"/>
      <c r="C74" s="108"/>
      <c r="D74" s="108"/>
      <c r="F74" s="15"/>
      <c r="G74" s="15"/>
    </row>
    <row r="75" spans="1:7" x14ac:dyDescent="0.25">
      <c r="A75" s="25" t="s">
        <v>417</v>
      </c>
      <c r="B75" s="108">
        <v>0</v>
      </c>
      <c r="C75" s="108">
        <v>0</v>
      </c>
      <c r="D75" s="108">
        <v>0</v>
      </c>
      <c r="F75" s="15"/>
      <c r="G75" s="15"/>
    </row>
    <row r="76" spans="1:7" x14ac:dyDescent="0.25">
      <c r="A76" s="26" t="s">
        <v>416</v>
      </c>
      <c r="B76" s="108">
        <v>0</v>
      </c>
      <c r="C76" s="111">
        <v>0</v>
      </c>
      <c r="D76" s="111">
        <v>0</v>
      </c>
      <c r="F76" s="15"/>
      <c r="G76" s="15"/>
    </row>
    <row r="77" spans="1:7" x14ac:dyDescent="0.25">
      <c r="A77" s="26" t="s">
        <v>218</v>
      </c>
      <c r="B77" s="108">
        <v>0</v>
      </c>
      <c r="C77" s="111">
        <v>0</v>
      </c>
      <c r="D77" s="111">
        <v>0</v>
      </c>
    </row>
    <row r="78" spans="1:7" x14ac:dyDescent="0.25">
      <c r="A78" s="25"/>
      <c r="B78" s="108"/>
      <c r="C78" s="111"/>
      <c r="D78" s="111"/>
    </row>
    <row r="79" spans="1:7" x14ac:dyDescent="0.25">
      <c r="A79" s="25" t="s">
        <v>200</v>
      </c>
      <c r="B79" s="108">
        <f>+B17</f>
        <v>17977772</v>
      </c>
      <c r="C79" s="108">
        <f t="shared" ref="C79:D79" si="7">+C17</f>
        <v>4106571</v>
      </c>
      <c r="D79" s="108">
        <f t="shared" si="7"/>
        <v>4106571</v>
      </c>
    </row>
    <row r="80" spans="1:7" x14ac:dyDescent="0.25">
      <c r="A80" s="25"/>
      <c r="B80" s="108"/>
      <c r="C80" s="111"/>
      <c r="D80" s="111"/>
    </row>
    <row r="81" spans="1:4" x14ac:dyDescent="0.25">
      <c r="A81" s="25" t="s">
        <v>222</v>
      </c>
      <c r="B81" s="112">
        <v>0</v>
      </c>
      <c r="C81" s="111">
        <v>0</v>
      </c>
      <c r="D81" s="111">
        <v>0</v>
      </c>
    </row>
    <row r="82" spans="1:4" x14ac:dyDescent="0.25">
      <c r="A82" s="25"/>
      <c r="B82" s="108"/>
      <c r="C82" s="111"/>
      <c r="D82" s="111"/>
    </row>
    <row r="83" spans="1:4" x14ac:dyDescent="0.25">
      <c r="A83" s="27" t="s">
        <v>461</v>
      </c>
      <c r="B83" s="113">
        <f>+B73+B75-B79+B81</f>
        <v>-17977772</v>
      </c>
      <c r="C83" s="113">
        <f>+C73+C75-C79+C81</f>
        <v>-4106571</v>
      </c>
      <c r="D83" s="113">
        <f>+D73+D75-D79+D81</f>
        <v>-4106571</v>
      </c>
    </row>
    <row r="84" spans="1:4" x14ac:dyDescent="0.25">
      <c r="A84" s="27" t="s">
        <v>462</v>
      </c>
      <c r="B84" s="108">
        <f>+B83-B75</f>
        <v>-17977772</v>
      </c>
      <c r="C84" s="108">
        <f>+C83-C75</f>
        <v>-4106571</v>
      </c>
      <c r="D84" s="108">
        <f>+D83-D75</f>
        <v>-4106571</v>
      </c>
    </row>
    <row r="85" spans="1:4" x14ac:dyDescent="0.25">
      <c r="A85" s="27"/>
      <c r="B85" s="108"/>
      <c r="C85" s="108"/>
      <c r="D85" s="108"/>
    </row>
    <row r="86" spans="1:4" x14ac:dyDescent="0.25">
      <c r="A86" s="32"/>
      <c r="B86" s="114"/>
      <c r="C86" s="115"/>
      <c r="D86" s="115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0"/>
  <sheetViews>
    <sheetView workbookViewId="0">
      <selection activeCell="G13" sqref="G13"/>
    </sheetView>
  </sheetViews>
  <sheetFormatPr baseColWidth="10" defaultRowHeight="15" x14ac:dyDescent="0.25"/>
  <cols>
    <col min="1" max="1" width="101.7109375" style="23" bestFit="1" customWidth="1"/>
    <col min="2" max="2" width="13" style="88" customWidth="1"/>
    <col min="3" max="3" width="16" style="88" customWidth="1"/>
    <col min="4" max="4" width="13" style="88" customWidth="1"/>
    <col min="5" max="5" width="14" style="88" customWidth="1"/>
    <col min="6" max="6" width="13.42578125" style="88" customWidth="1"/>
    <col min="7" max="7" width="15.42578125" style="88" customWidth="1"/>
    <col min="8" max="8" width="13.7109375" bestFit="1" customWidth="1"/>
  </cols>
  <sheetData>
    <row r="1" spans="1:7" x14ac:dyDescent="0.25">
      <c r="A1" s="213" t="s">
        <v>459</v>
      </c>
      <c r="B1" s="209"/>
      <c r="C1" s="209"/>
      <c r="D1" s="209"/>
      <c r="E1" s="209"/>
      <c r="F1" s="209"/>
      <c r="G1" s="214"/>
    </row>
    <row r="2" spans="1:7" s="11" customFormat="1" x14ac:dyDescent="0.25">
      <c r="A2" s="215" t="s">
        <v>458</v>
      </c>
      <c r="B2" s="195"/>
      <c r="C2" s="195"/>
      <c r="D2" s="195"/>
      <c r="E2" s="195"/>
      <c r="F2" s="195"/>
      <c r="G2" s="216"/>
    </row>
    <row r="3" spans="1:7" x14ac:dyDescent="0.25">
      <c r="A3" s="215" t="s">
        <v>400</v>
      </c>
      <c r="B3" s="195"/>
      <c r="C3" s="195"/>
      <c r="D3" s="195"/>
      <c r="E3" s="195"/>
      <c r="F3" s="195"/>
      <c r="G3" s="216"/>
    </row>
    <row r="4" spans="1:7" x14ac:dyDescent="0.25">
      <c r="A4" s="215" t="s">
        <v>495</v>
      </c>
      <c r="B4" s="195"/>
      <c r="C4" s="195"/>
      <c r="D4" s="195"/>
      <c r="E4" s="195"/>
      <c r="F4" s="195"/>
      <c r="G4" s="216"/>
    </row>
    <row r="5" spans="1:7" x14ac:dyDescent="0.25">
      <c r="A5" s="217" t="s">
        <v>0</v>
      </c>
      <c r="B5" s="208"/>
      <c r="C5" s="208"/>
      <c r="D5" s="208"/>
      <c r="E5" s="208"/>
      <c r="F5" s="208"/>
      <c r="G5" s="218"/>
    </row>
    <row r="6" spans="1:7" x14ac:dyDescent="0.25">
      <c r="A6" s="209" t="s">
        <v>206</v>
      </c>
      <c r="B6" s="219" t="s">
        <v>223</v>
      </c>
      <c r="C6" s="219"/>
      <c r="D6" s="219"/>
      <c r="E6" s="219"/>
      <c r="F6" s="219"/>
      <c r="G6" s="219" t="s">
        <v>224</v>
      </c>
    </row>
    <row r="7" spans="1:7" x14ac:dyDescent="0.25">
      <c r="A7" s="195"/>
      <c r="B7" s="219" t="s">
        <v>226</v>
      </c>
      <c r="C7" s="142" t="s">
        <v>227</v>
      </c>
      <c r="D7" s="219" t="s">
        <v>229</v>
      </c>
      <c r="E7" s="219" t="s">
        <v>191</v>
      </c>
      <c r="F7" s="219" t="s">
        <v>230</v>
      </c>
      <c r="G7" s="219"/>
    </row>
    <row r="8" spans="1:7" x14ac:dyDescent="0.25">
      <c r="A8" s="145" t="s">
        <v>225</v>
      </c>
      <c r="B8" s="219"/>
      <c r="C8" s="142" t="s">
        <v>228</v>
      </c>
      <c r="D8" s="219"/>
      <c r="E8" s="219"/>
      <c r="F8" s="219"/>
      <c r="G8" s="219"/>
    </row>
    <row r="9" spans="1:7" x14ac:dyDescent="0.25">
      <c r="A9" s="40" t="s">
        <v>231</v>
      </c>
      <c r="B9" s="101"/>
      <c r="C9" s="118"/>
      <c r="D9" s="101"/>
      <c r="E9" s="118"/>
      <c r="F9" s="101"/>
      <c r="G9" s="119"/>
    </row>
    <row r="10" spans="1:7" x14ac:dyDescent="0.25">
      <c r="A10" s="41" t="s">
        <v>232</v>
      </c>
      <c r="B10" s="101">
        <v>0</v>
      </c>
      <c r="C10" s="118">
        <v>0</v>
      </c>
      <c r="D10" s="101">
        <v>0</v>
      </c>
      <c r="E10" s="118">
        <v>0</v>
      </c>
      <c r="F10" s="101">
        <v>0</v>
      </c>
      <c r="G10" s="119">
        <v>0</v>
      </c>
    </row>
    <row r="11" spans="1:7" x14ac:dyDescent="0.25">
      <c r="A11" s="41" t="s">
        <v>233</v>
      </c>
      <c r="B11" s="101">
        <v>0</v>
      </c>
      <c r="C11" s="118">
        <v>0</v>
      </c>
      <c r="D11" s="101">
        <v>0</v>
      </c>
      <c r="E11" s="118">
        <v>0</v>
      </c>
      <c r="F11" s="101">
        <v>0</v>
      </c>
      <c r="G11" s="119">
        <v>0</v>
      </c>
    </row>
    <row r="12" spans="1:7" x14ac:dyDescent="0.25">
      <c r="A12" s="41" t="s">
        <v>234</v>
      </c>
      <c r="B12" s="101">
        <v>0</v>
      </c>
      <c r="C12" s="118">
        <v>0</v>
      </c>
      <c r="D12" s="101">
        <v>0</v>
      </c>
      <c r="E12" s="118">
        <v>0</v>
      </c>
      <c r="F12" s="101">
        <v>0</v>
      </c>
      <c r="G12" s="119">
        <v>0</v>
      </c>
    </row>
    <row r="13" spans="1:7" x14ac:dyDescent="0.25">
      <c r="A13" s="41" t="s">
        <v>235</v>
      </c>
      <c r="B13" s="101">
        <v>0</v>
      </c>
      <c r="C13" s="118">
        <v>0</v>
      </c>
      <c r="D13" s="101">
        <v>0</v>
      </c>
      <c r="E13" s="101">
        <v>0.11</v>
      </c>
      <c r="F13" s="101">
        <v>0.11</v>
      </c>
      <c r="G13" s="119">
        <f>-(+B13-E13)</f>
        <v>0.11</v>
      </c>
    </row>
    <row r="14" spans="1:7" x14ac:dyDescent="0.25">
      <c r="A14" s="41" t="s">
        <v>236</v>
      </c>
      <c r="B14" s="101">
        <v>0</v>
      </c>
      <c r="C14" s="150">
        <v>0</v>
      </c>
      <c r="D14" s="150">
        <v>0</v>
      </c>
      <c r="E14" s="150">
        <v>0</v>
      </c>
      <c r="F14" s="150">
        <v>0</v>
      </c>
      <c r="G14" s="101">
        <f>+F14-B14</f>
        <v>0</v>
      </c>
    </row>
    <row r="15" spans="1:7" x14ac:dyDescent="0.25">
      <c r="A15" s="41" t="s">
        <v>237</v>
      </c>
      <c r="B15" s="101">
        <v>0</v>
      </c>
      <c r="C15" s="101">
        <v>0</v>
      </c>
      <c r="D15" s="118">
        <v>0</v>
      </c>
      <c r="E15" s="101">
        <v>0</v>
      </c>
      <c r="F15" s="101">
        <v>0</v>
      </c>
      <c r="G15" s="101">
        <v>0</v>
      </c>
    </row>
    <row r="16" spans="1:7" x14ac:dyDescent="0.25">
      <c r="A16" s="41" t="s">
        <v>238</v>
      </c>
      <c r="B16" s="101">
        <v>0</v>
      </c>
      <c r="C16" s="101">
        <v>0</v>
      </c>
      <c r="D16" s="118">
        <v>0</v>
      </c>
      <c r="E16" s="106">
        <v>0</v>
      </c>
      <c r="F16" s="106">
        <v>0</v>
      </c>
      <c r="G16" s="101">
        <f>+F16-B16</f>
        <v>0</v>
      </c>
    </row>
    <row r="17" spans="1:10" x14ac:dyDescent="0.25">
      <c r="A17" s="41" t="s">
        <v>418</v>
      </c>
      <c r="B17" s="101">
        <v>0</v>
      </c>
      <c r="C17" s="101">
        <v>0</v>
      </c>
      <c r="D17" s="101">
        <f>+B17</f>
        <v>0</v>
      </c>
      <c r="E17" s="101">
        <v>0</v>
      </c>
      <c r="F17" s="101">
        <v>0</v>
      </c>
      <c r="G17" s="119">
        <f>-(+B17-E17)</f>
        <v>0</v>
      </c>
      <c r="H17" s="8" t="s">
        <v>396</v>
      </c>
    </row>
    <row r="18" spans="1:10" x14ac:dyDescent="0.25">
      <c r="A18" s="42" t="s">
        <v>239</v>
      </c>
      <c r="B18" s="101">
        <v>0</v>
      </c>
      <c r="C18" s="118">
        <v>0</v>
      </c>
      <c r="D18" s="101">
        <f>+B18</f>
        <v>0</v>
      </c>
      <c r="E18" s="101">
        <v>0</v>
      </c>
      <c r="F18" s="101">
        <v>0</v>
      </c>
      <c r="G18" s="119">
        <f>+D18-F18</f>
        <v>0</v>
      </c>
    </row>
    <row r="19" spans="1:10" x14ac:dyDescent="0.25">
      <c r="A19" s="42" t="s">
        <v>240</v>
      </c>
      <c r="B19" s="101">
        <v>0</v>
      </c>
      <c r="C19" s="118">
        <v>0</v>
      </c>
      <c r="D19" s="101">
        <v>0</v>
      </c>
      <c r="E19" s="118">
        <v>0</v>
      </c>
      <c r="F19" s="101">
        <v>0</v>
      </c>
      <c r="G19" s="119">
        <v>0</v>
      </c>
    </row>
    <row r="20" spans="1:10" x14ac:dyDescent="0.25">
      <c r="A20" s="42" t="s">
        <v>241</v>
      </c>
      <c r="B20" s="101">
        <v>0</v>
      </c>
      <c r="C20" s="118">
        <v>0</v>
      </c>
      <c r="D20" s="101">
        <v>0</v>
      </c>
      <c r="E20" s="118">
        <v>0</v>
      </c>
      <c r="F20" s="101">
        <v>0</v>
      </c>
      <c r="G20" s="119">
        <v>0</v>
      </c>
      <c r="I20" s="9" t="s">
        <v>396</v>
      </c>
      <c r="J20" s="8" t="s">
        <v>396</v>
      </c>
    </row>
    <row r="21" spans="1:10" x14ac:dyDescent="0.25">
      <c r="A21" s="42" t="s">
        <v>242</v>
      </c>
      <c r="B21" s="101">
        <v>0</v>
      </c>
      <c r="C21" s="118">
        <v>0</v>
      </c>
      <c r="D21" s="101">
        <v>0</v>
      </c>
      <c r="E21" s="118">
        <v>0</v>
      </c>
      <c r="F21" s="101">
        <v>0</v>
      </c>
      <c r="G21" s="119">
        <v>0</v>
      </c>
    </row>
    <row r="22" spans="1:10" x14ac:dyDescent="0.25">
      <c r="A22" s="42" t="s">
        <v>243</v>
      </c>
      <c r="B22" s="101">
        <v>0</v>
      </c>
      <c r="C22" s="118">
        <v>0</v>
      </c>
      <c r="D22" s="101">
        <v>0</v>
      </c>
      <c r="E22" s="118">
        <v>0</v>
      </c>
      <c r="F22" s="101">
        <v>0</v>
      </c>
      <c r="G22" s="119">
        <v>0</v>
      </c>
    </row>
    <row r="23" spans="1:10" x14ac:dyDescent="0.25">
      <c r="A23" s="42" t="s">
        <v>419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</row>
    <row r="24" spans="1:10" x14ac:dyDescent="0.25">
      <c r="A24" s="42" t="s">
        <v>420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</row>
    <row r="25" spans="1:10" x14ac:dyDescent="0.25">
      <c r="A25" s="42" t="s">
        <v>244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</row>
    <row r="26" spans="1:10" x14ac:dyDescent="0.25">
      <c r="A26" s="42" t="s">
        <v>245</v>
      </c>
      <c r="B26" s="120">
        <v>0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</row>
    <row r="27" spans="1:10" x14ac:dyDescent="0.25">
      <c r="A27" s="42" t="s">
        <v>246</v>
      </c>
      <c r="B27" s="101">
        <v>0</v>
      </c>
      <c r="C27" s="118">
        <v>0</v>
      </c>
      <c r="D27" s="101">
        <v>0</v>
      </c>
      <c r="E27" s="118">
        <v>0</v>
      </c>
      <c r="F27" s="101">
        <v>0</v>
      </c>
      <c r="G27" s="119">
        <v>0</v>
      </c>
    </row>
    <row r="28" spans="1:10" x14ac:dyDescent="0.25">
      <c r="A28" s="42" t="s">
        <v>421</v>
      </c>
      <c r="B28" s="101">
        <v>0</v>
      </c>
      <c r="C28" s="118">
        <v>0</v>
      </c>
      <c r="D28" s="101">
        <v>0</v>
      </c>
      <c r="E28" s="118">
        <v>0</v>
      </c>
      <c r="F28" s="101">
        <v>0</v>
      </c>
      <c r="G28" s="119">
        <v>0</v>
      </c>
    </row>
    <row r="29" spans="1:10" x14ac:dyDescent="0.25">
      <c r="A29" s="41" t="s">
        <v>422</v>
      </c>
      <c r="B29" s="101">
        <v>0</v>
      </c>
      <c r="C29" s="118">
        <v>0</v>
      </c>
      <c r="D29" s="101">
        <v>0</v>
      </c>
      <c r="E29" s="118">
        <v>0</v>
      </c>
      <c r="F29" s="101">
        <v>0</v>
      </c>
      <c r="G29" s="119">
        <v>0</v>
      </c>
    </row>
    <row r="30" spans="1:10" x14ac:dyDescent="0.25">
      <c r="A30" s="42" t="s">
        <v>247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</row>
    <row r="31" spans="1:10" x14ac:dyDescent="0.25">
      <c r="A31" s="42" t="s">
        <v>248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</row>
    <row r="32" spans="1:10" x14ac:dyDescent="0.25">
      <c r="A32" s="42" t="s">
        <v>249</v>
      </c>
      <c r="B32" s="101">
        <f t="shared" ref="B32:G32" si="0">SUM(B34:B34)</f>
        <v>0</v>
      </c>
      <c r="C32" s="118">
        <f t="shared" si="0"/>
        <v>0</v>
      </c>
      <c r="D32" s="101">
        <f t="shared" si="0"/>
        <v>0</v>
      </c>
      <c r="E32" s="118">
        <f t="shared" si="0"/>
        <v>0</v>
      </c>
      <c r="F32" s="101">
        <f t="shared" si="0"/>
        <v>0</v>
      </c>
      <c r="G32" s="119">
        <f t="shared" si="0"/>
        <v>0</v>
      </c>
    </row>
    <row r="33" spans="1:7" x14ac:dyDescent="0.25">
      <c r="A33" s="42" t="s">
        <v>423</v>
      </c>
      <c r="B33" s="101">
        <v>0</v>
      </c>
      <c r="C33" s="118">
        <v>0</v>
      </c>
      <c r="D33" s="101">
        <v>0</v>
      </c>
      <c r="E33" s="118">
        <v>0</v>
      </c>
      <c r="F33" s="101">
        <v>0</v>
      </c>
      <c r="G33" s="119">
        <v>0</v>
      </c>
    </row>
    <row r="34" spans="1:7" x14ac:dyDescent="0.25">
      <c r="A34" s="42" t="s">
        <v>250</v>
      </c>
      <c r="B34" s="101">
        <v>0</v>
      </c>
      <c r="C34" s="118">
        <v>0</v>
      </c>
      <c r="D34" s="101">
        <v>0</v>
      </c>
      <c r="E34" s="118">
        <v>0</v>
      </c>
      <c r="F34" s="101">
        <v>0</v>
      </c>
      <c r="G34" s="119">
        <v>0</v>
      </c>
    </row>
    <row r="35" spans="1:7" x14ac:dyDescent="0.25">
      <c r="A35" s="41" t="s">
        <v>251</v>
      </c>
      <c r="B35" s="48">
        <v>0</v>
      </c>
      <c r="C35" s="151">
        <v>0</v>
      </c>
      <c r="D35" s="48">
        <v>0</v>
      </c>
      <c r="E35" s="48">
        <v>0</v>
      </c>
      <c r="F35" s="48">
        <v>0</v>
      </c>
      <c r="G35" s="47">
        <v>0</v>
      </c>
    </row>
    <row r="36" spans="1:7" x14ac:dyDescent="0.25">
      <c r="A36" s="41" t="s">
        <v>252</v>
      </c>
      <c r="B36" s="101">
        <v>0</v>
      </c>
      <c r="C36" s="118">
        <v>0</v>
      </c>
      <c r="D36" s="101">
        <v>0</v>
      </c>
      <c r="E36" s="118">
        <v>0</v>
      </c>
      <c r="F36" s="101">
        <v>0</v>
      </c>
      <c r="G36" s="101">
        <v>0</v>
      </c>
    </row>
    <row r="37" spans="1:7" x14ac:dyDescent="0.25">
      <c r="A37" s="42" t="s">
        <v>253</v>
      </c>
      <c r="B37" s="101">
        <v>0</v>
      </c>
      <c r="C37" s="118">
        <v>0</v>
      </c>
      <c r="D37" s="101">
        <v>0</v>
      </c>
      <c r="E37" s="118">
        <v>0</v>
      </c>
      <c r="F37" s="101">
        <v>0</v>
      </c>
      <c r="G37" s="101">
        <v>0</v>
      </c>
    </row>
    <row r="38" spans="1:7" x14ac:dyDescent="0.25">
      <c r="A38" s="41" t="s">
        <v>254</v>
      </c>
      <c r="B38" s="101">
        <f>+B39+B40</f>
        <v>0</v>
      </c>
      <c r="C38" s="118">
        <f t="shared" ref="C38:G38" si="1">+C39+C40</f>
        <v>0</v>
      </c>
      <c r="D38" s="101">
        <f t="shared" si="1"/>
        <v>0</v>
      </c>
      <c r="E38" s="118">
        <f t="shared" si="1"/>
        <v>0</v>
      </c>
      <c r="F38" s="101">
        <f t="shared" si="1"/>
        <v>0</v>
      </c>
      <c r="G38" s="119">
        <f t="shared" si="1"/>
        <v>0</v>
      </c>
    </row>
    <row r="39" spans="1:7" x14ac:dyDescent="0.25">
      <c r="A39" s="42" t="s">
        <v>255</v>
      </c>
      <c r="B39" s="101">
        <v>0</v>
      </c>
      <c r="C39" s="118">
        <v>0</v>
      </c>
      <c r="D39" s="101">
        <v>0</v>
      </c>
      <c r="E39" s="154">
        <v>0</v>
      </c>
      <c r="F39" s="119">
        <v>0</v>
      </c>
      <c r="G39" s="119">
        <f>+E39-B39</f>
        <v>0</v>
      </c>
    </row>
    <row r="40" spans="1:7" x14ac:dyDescent="0.25">
      <c r="A40" s="42" t="s">
        <v>256</v>
      </c>
      <c r="B40" s="101">
        <v>0</v>
      </c>
      <c r="C40" s="118">
        <v>0</v>
      </c>
      <c r="D40" s="101">
        <v>0</v>
      </c>
      <c r="E40" s="118">
        <v>0</v>
      </c>
      <c r="F40" s="101">
        <v>0</v>
      </c>
      <c r="G40" s="119">
        <v>0</v>
      </c>
    </row>
    <row r="41" spans="1:7" x14ac:dyDescent="0.25">
      <c r="A41" s="40" t="s">
        <v>424</v>
      </c>
      <c r="B41" s="120">
        <f>+B10+B11+B12+B13+B15+B16+B17+B29+B35+B36+B38+B14</f>
        <v>0</v>
      </c>
      <c r="C41" s="120">
        <f t="shared" ref="C41:G41" si="2">+C10+C11+C12+C13+C15+C16+C17+C29+C35+C36+C38+C14</f>
        <v>0</v>
      </c>
      <c r="D41" s="120">
        <f t="shared" si="2"/>
        <v>0</v>
      </c>
      <c r="E41" s="120">
        <f t="shared" si="2"/>
        <v>0.11</v>
      </c>
      <c r="F41" s="120">
        <f t="shared" si="2"/>
        <v>0.11</v>
      </c>
      <c r="G41" s="120">
        <f t="shared" si="2"/>
        <v>0.11</v>
      </c>
    </row>
    <row r="42" spans="1:7" x14ac:dyDescent="0.25">
      <c r="A42" s="40" t="s">
        <v>425</v>
      </c>
      <c r="B42" s="121"/>
      <c r="C42" s="101"/>
      <c r="D42" s="118"/>
      <c r="E42" s="101"/>
      <c r="F42" s="118"/>
      <c r="G42" s="120">
        <v>0</v>
      </c>
    </row>
    <row r="43" spans="1:7" x14ac:dyDescent="0.25">
      <c r="A43" s="40" t="s">
        <v>257</v>
      </c>
      <c r="B43" s="122"/>
      <c r="C43" s="123"/>
      <c r="D43" s="124"/>
      <c r="E43" s="123"/>
      <c r="F43" s="124"/>
      <c r="G43" s="123"/>
    </row>
    <row r="44" spans="1:7" x14ac:dyDescent="0.25">
      <c r="A44" s="41" t="s">
        <v>258</v>
      </c>
      <c r="B44" s="121">
        <f t="shared" ref="B44:G44" si="3">SUM(B45:B52)</f>
        <v>0</v>
      </c>
      <c r="C44" s="121">
        <f t="shared" si="3"/>
        <v>0</v>
      </c>
      <c r="D44" s="121">
        <f t="shared" si="3"/>
        <v>0</v>
      </c>
      <c r="E44" s="121">
        <f t="shared" si="3"/>
        <v>0</v>
      </c>
      <c r="F44" s="121">
        <f t="shared" si="3"/>
        <v>0</v>
      </c>
      <c r="G44" s="101">
        <f t="shared" si="3"/>
        <v>0</v>
      </c>
    </row>
    <row r="45" spans="1:7" x14ac:dyDescent="0.25">
      <c r="A45" s="42" t="s">
        <v>426</v>
      </c>
      <c r="B45" s="121">
        <v>0</v>
      </c>
      <c r="C45" s="121">
        <v>0</v>
      </c>
      <c r="D45" s="121">
        <v>0</v>
      </c>
      <c r="E45" s="121">
        <v>0</v>
      </c>
      <c r="F45" s="121">
        <v>0</v>
      </c>
      <c r="G45" s="101">
        <v>0</v>
      </c>
    </row>
    <row r="46" spans="1:7" x14ac:dyDescent="0.25">
      <c r="A46" s="42" t="s">
        <v>427</v>
      </c>
      <c r="B46" s="121">
        <v>0</v>
      </c>
      <c r="C46" s="121">
        <v>0</v>
      </c>
      <c r="D46" s="121">
        <v>0</v>
      </c>
      <c r="E46" s="121">
        <v>0</v>
      </c>
      <c r="F46" s="121">
        <v>0</v>
      </c>
      <c r="G46" s="101">
        <v>0</v>
      </c>
    </row>
    <row r="47" spans="1:7" x14ac:dyDescent="0.25">
      <c r="A47" s="42" t="s">
        <v>428</v>
      </c>
      <c r="B47" s="121">
        <v>0</v>
      </c>
      <c r="C47" s="121">
        <v>0</v>
      </c>
      <c r="D47" s="121">
        <v>0</v>
      </c>
      <c r="E47" s="121">
        <v>0</v>
      </c>
      <c r="F47" s="121">
        <v>0</v>
      </c>
      <c r="G47" s="101">
        <v>0</v>
      </c>
    </row>
    <row r="48" spans="1:7" x14ac:dyDescent="0.25">
      <c r="A48" s="42" t="s">
        <v>429</v>
      </c>
      <c r="B48" s="121">
        <v>0</v>
      </c>
      <c r="C48" s="121">
        <v>0</v>
      </c>
      <c r="D48" s="121">
        <v>0</v>
      </c>
      <c r="E48" s="121">
        <v>0</v>
      </c>
      <c r="F48" s="121">
        <v>0</v>
      </c>
      <c r="G48" s="101">
        <v>0</v>
      </c>
    </row>
    <row r="49" spans="1:7" x14ac:dyDescent="0.25">
      <c r="A49" s="42" t="s">
        <v>259</v>
      </c>
      <c r="B49" s="121">
        <v>0</v>
      </c>
      <c r="C49" s="121">
        <v>0</v>
      </c>
      <c r="D49" s="121">
        <v>0</v>
      </c>
      <c r="E49" s="121">
        <v>0</v>
      </c>
      <c r="F49" s="121">
        <v>0</v>
      </c>
      <c r="G49" s="101">
        <v>0</v>
      </c>
    </row>
    <row r="50" spans="1:7" x14ac:dyDescent="0.25">
      <c r="A50" s="42" t="s">
        <v>430</v>
      </c>
      <c r="B50" s="121">
        <v>0</v>
      </c>
      <c r="C50" s="121">
        <v>0</v>
      </c>
      <c r="D50" s="121">
        <v>0</v>
      </c>
      <c r="E50" s="121">
        <v>0</v>
      </c>
      <c r="F50" s="121">
        <v>0</v>
      </c>
      <c r="G50" s="101">
        <v>0</v>
      </c>
    </row>
    <row r="51" spans="1:7" x14ac:dyDescent="0.25">
      <c r="A51" s="42" t="s">
        <v>431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01">
        <v>0</v>
      </c>
    </row>
    <row r="52" spans="1:7" x14ac:dyDescent="0.25">
      <c r="A52" s="42" t="s">
        <v>432</v>
      </c>
      <c r="B52" s="121">
        <v>0</v>
      </c>
      <c r="C52" s="121">
        <v>0</v>
      </c>
      <c r="D52" s="121">
        <v>0</v>
      </c>
      <c r="E52" s="121">
        <v>0</v>
      </c>
      <c r="F52" s="121">
        <v>0</v>
      </c>
      <c r="G52" s="101">
        <v>0</v>
      </c>
    </row>
    <row r="53" spans="1:7" x14ac:dyDescent="0.25">
      <c r="A53" s="42" t="s">
        <v>260</v>
      </c>
      <c r="B53" s="121">
        <f>SUM(B54:B57)</f>
        <v>0</v>
      </c>
      <c r="C53" s="121">
        <f t="shared" ref="C53:F53" si="4">SUM(C54:C57)</f>
        <v>0</v>
      </c>
      <c r="D53" s="121">
        <f t="shared" si="4"/>
        <v>0</v>
      </c>
      <c r="E53" s="121">
        <f t="shared" si="4"/>
        <v>0</v>
      </c>
      <c r="F53" s="121">
        <f t="shared" si="4"/>
        <v>0</v>
      </c>
      <c r="G53" s="101">
        <f>+C53</f>
        <v>0</v>
      </c>
    </row>
    <row r="54" spans="1:7" x14ac:dyDescent="0.25">
      <c r="A54" s="42" t="s">
        <v>261</v>
      </c>
      <c r="B54" s="121">
        <v>0</v>
      </c>
      <c r="C54" s="121">
        <v>0</v>
      </c>
      <c r="D54" s="121">
        <v>0</v>
      </c>
      <c r="E54" s="121">
        <v>0</v>
      </c>
      <c r="F54" s="121">
        <v>0</v>
      </c>
      <c r="G54" s="101">
        <v>0</v>
      </c>
    </row>
    <row r="55" spans="1:7" x14ac:dyDescent="0.25">
      <c r="A55" s="42" t="s">
        <v>262</v>
      </c>
      <c r="B55" s="121">
        <v>0</v>
      </c>
      <c r="C55" s="121">
        <v>0</v>
      </c>
      <c r="D55" s="121">
        <v>0</v>
      </c>
      <c r="E55" s="121">
        <v>0</v>
      </c>
      <c r="F55" s="121">
        <v>0</v>
      </c>
      <c r="G55" s="101">
        <v>0</v>
      </c>
    </row>
    <row r="56" spans="1:7" x14ac:dyDescent="0.25">
      <c r="A56" s="42" t="s">
        <v>263</v>
      </c>
      <c r="B56" s="121">
        <v>0</v>
      </c>
      <c r="C56" s="121">
        <v>0</v>
      </c>
      <c r="D56" s="121">
        <v>0</v>
      </c>
      <c r="E56" s="121">
        <v>0</v>
      </c>
      <c r="F56" s="121">
        <v>0</v>
      </c>
      <c r="G56" s="101">
        <v>0</v>
      </c>
    </row>
    <row r="57" spans="1:7" x14ac:dyDescent="0.25">
      <c r="A57" s="42" t="s">
        <v>264</v>
      </c>
      <c r="B57" s="121">
        <v>0</v>
      </c>
      <c r="C57" s="121">
        <v>0</v>
      </c>
      <c r="D57" s="121">
        <v>0</v>
      </c>
      <c r="E57" s="121">
        <v>0</v>
      </c>
      <c r="F57" s="121">
        <v>0</v>
      </c>
      <c r="G57" s="101">
        <f>+C57</f>
        <v>0</v>
      </c>
    </row>
    <row r="58" spans="1:7" x14ac:dyDescent="0.25">
      <c r="A58" s="41" t="s">
        <v>265</v>
      </c>
      <c r="B58" s="121">
        <f t="shared" ref="B58:G58" si="5">SUM(B59:B60)</f>
        <v>0</v>
      </c>
      <c r="C58" s="121">
        <f t="shared" si="5"/>
        <v>0</v>
      </c>
      <c r="D58" s="121">
        <f t="shared" si="5"/>
        <v>0</v>
      </c>
      <c r="E58" s="121">
        <f t="shared" si="5"/>
        <v>0</v>
      </c>
      <c r="F58" s="121">
        <f t="shared" si="5"/>
        <v>0</v>
      </c>
      <c r="G58" s="101">
        <f t="shared" si="5"/>
        <v>0</v>
      </c>
    </row>
    <row r="59" spans="1:7" x14ac:dyDescent="0.25">
      <c r="A59" s="42" t="s">
        <v>433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</row>
    <row r="60" spans="1:7" x14ac:dyDescent="0.25">
      <c r="A60" s="42" t="s">
        <v>266</v>
      </c>
      <c r="B60" s="120"/>
      <c r="C60" s="120"/>
      <c r="D60" s="120"/>
      <c r="E60" s="120"/>
      <c r="F60" s="120"/>
      <c r="G60" s="120"/>
    </row>
    <row r="61" spans="1:7" x14ac:dyDescent="0.25">
      <c r="A61" s="41" t="s">
        <v>434</v>
      </c>
      <c r="B61" s="121">
        <v>0</v>
      </c>
      <c r="C61" s="121">
        <v>0</v>
      </c>
      <c r="D61" s="121">
        <v>0</v>
      </c>
      <c r="E61" s="121">
        <v>0</v>
      </c>
      <c r="F61" s="121">
        <v>0</v>
      </c>
      <c r="G61" s="101">
        <f>+E61-B61</f>
        <v>0</v>
      </c>
    </row>
    <row r="62" spans="1:7" x14ac:dyDescent="0.25">
      <c r="A62" s="42" t="s">
        <v>267</v>
      </c>
      <c r="B62" s="121">
        <v>0</v>
      </c>
      <c r="C62" s="121">
        <v>0</v>
      </c>
      <c r="D62" s="121">
        <v>0</v>
      </c>
      <c r="E62" s="121">
        <v>0</v>
      </c>
      <c r="F62" s="121">
        <v>0</v>
      </c>
      <c r="G62" s="101">
        <v>0</v>
      </c>
    </row>
    <row r="63" spans="1:7" x14ac:dyDescent="0.25">
      <c r="A63" s="40" t="s">
        <v>435</v>
      </c>
      <c r="B63" s="125">
        <f t="shared" ref="B63:G63" si="6">+B62+B61+B58+B53+B44</f>
        <v>0</v>
      </c>
      <c r="C63" s="125">
        <f t="shared" si="6"/>
        <v>0</v>
      </c>
      <c r="D63" s="125">
        <f t="shared" si="6"/>
        <v>0</v>
      </c>
      <c r="E63" s="125">
        <f t="shared" si="6"/>
        <v>0</v>
      </c>
      <c r="F63" s="125">
        <f t="shared" si="6"/>
        <v>0</v>
      </c>
      <c r="G63" s="126">
        <f t="shared" si="6"/>
        <v>0</v>
      </c>
    </row>
    <row r="64" spans="1:7" x14ac:dyDescent="0.25">
      <c r="A64" s="40" t="s">
        <v>268</v>
      </c>
      <c r="B64" s="121">
        <f>+B65</f>
        <v>0</v>
      </c>
      <c r="C64" s="121">
        <f t="shared" ref="C64:G64" si="7">+C65</f>
        <v>0</v>
      </c>
      <c r="D64" s="121">
        <f t="shared" si="7"/>
        <v>0</v>
      </c>
      <c r="E64" s="121">
        <f t="shared" si="7"/>
        <v>0</v>
      </c>
      <c r="F64" s="121">
        <f t="shared" si="7"/>
        <v>0</v>
      </c>
      <c r="G64" s="101">
        <f t="shared" si="7"/>
        <v>0</v>
      </c>
    </row>
    <row r="65" spans="1:7" x14ac:dyDescent="0.25">
      <c r="A65" s="41" t="s">
        <v>269</v>
      </c>
      <c r="B65" s="121">
        <v>0</v>
      </c>
      <c r="C65" s="121">
        <v>0</v>
      </c>
      <c r="D65" s="121">
        <v>0</v>
      </c>
      <c r="E65" s="121">
        <v>0</v>
      </c>
      <c r="F65" s="121">
        <v>0</v>
      </c>
      <c r="G65" s="101">
        <v>0</v>
      </c>
    </row>
    <row r="66" spans="1:7" x14ac:dyDescent="0.25">
      <c r="A66" s="40" t="s">
        <v>270</v>
      </c>
      <c r="B66" s="121">
        <f>+B41+B63+B64</f>
        <v>0</v>
      </c>
      <c r="C66" s="121">
        <f t="shared" ref="C66:G66" si="8">+C41+C63+C64</f>
        <v>0</v>
      </c>
      <c r="D66" s="121">
        <f t="shared" si="8"/>
        <v>0</v>
      </c>
      <c r="E66" s="121">
        <f t="shared" si="8"/>
        <v>0.11</v>
      </c>
      <c r="F66" s="121">
        <f t="shared" si="8"/>
        <v>0.11</v>
      </c>
      <c r="G66" s="101">
        <f t="shared" si="8"/>
        <v>0.11</v>
      </c>
    </row>
    <row r="67" spans="1:7" x14ac:dyDescent="0.25">
      <c r="A67" s="40" t="s">
        <v>271</v>
      </c>
      <c r="B67" s="122"/>
      <c r="C67" s="123"/>
      <c r="D67" s="124"/>
      <c r="E67" s="123"/>
      <c r="F67" s="124"/>
      <c r="G67" s="123"/>
    </row>
    <row r="68" spans="1:7" x14ac:dyDescent="0.25">
      <c r="A68" s="41" t="s">
        <v>436</v>
      </c>
      <c r="B68" s="121">
        <v>0</v>
      </c>
      <c r="C68" s="121">
        <v>0</v>
      </c>
      <c r="D68" s="121">
        <v>0</v>
      </c>
      <c r="E68" s="121">
        <v>0</v>
      </c>
      <c r="F68" s="121">
        <v>0</v>
      </c>
      <c r="G68" s="101">
        <v>0</v>
      </c>
    </row>
    <row r="69" spans="1:7" x14ac:dyDescent="0.25">
      <c r="A69" s="41" t="s">
        <v>437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01">
        <v>0</v>
      </c>
    </row>
    <row r="70" spans="1:7" x14ac:dyDescent="0.25">
      <c r="A70" s="39" t="s">
        <v>438</v>
      </c>
      <c r="B70" s="127">
        <f t="shared" ref="B70:G70" si="9">+B68+B69</f>
        <v>0</v>
      </c>
      <c r="C70" s="127">
        <f t="shared" si="9"/>
        <v>0</v>
      </c>
      <c r="D70" s="127">
        <f t="shared" si="9"/>
        <v>0</v>
      </c>
      <c r="E70" s="127">
        <f t="shared" si="9"/>
        <v>0</v>
      </c>
      <c r="F70" s="127">
        <f t="shared" si="9"/>
        <v>0</v>
      </c>
      <c r="G70" s="128">
        <f t="shared" si="9"/>
        <v>0</v>
      </c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4"/>
  <sheetViews>
    <sheetView topLeftCell="A67" workbookViewId="0">
      <selection activeCell="F50" sqref="F50"/>
    </sheetView>
  </sheetViews>
  <sheetFormatPr baseColWidth="10" defaultRowHeight="15" x14ac:dyDescent="0.25"/>
  <cols>
    <col min="1" max="1" width="11.42578125" style="23"/>
    <col min="2" max="2" width="65.7109375" style="23" customWidth="1"/>
    <col min="3" max="3" width="15.28515625" style="88" customWidth="1"/>
    <col min="4" max="4" width="13.5703125" style="88" customWidth="1"/>
    <col min="5" max="5" width="14.140625" style="88" customWidth="1"/>
    <col min="6" max="6" width="14" style="88" customWidth="1"/>
    <col min="7" max="7" width="13.28515625" style="88" customWidth="1"/>
    <col min="8" max="8" width="15.28515625" style="88" customWidth="1"/>
    <col min="10" max="10" width="14.42578125" customWidth="1"/>
    <col min="11" max="11" width="13" customWidth="1"/>
    <col min="13" max="13" width="12.42578125" bestFit="1" customWidth="1"/>
  </cols>
  <sheetData>
    <row r="1" spans="1:16" x14ac:dyDescent="0.25">
      <c r="A1" s="195" t="s">
        <v>459</v>
      </c>
      <c r="B1" s="195"/>
      <c r="C1" s="195"/>
      <c r="D1" s="195"/>
      <c r="E1" s="195"/>
      <c r="F1" s="195"/>
      <c r="G1" s="195"/>
      <c r="H1" s="195"/>
    </row>
    <row r="2" spans="1:16" s="11" customFormat="1" x14ac:dyDescent="0.25">
      <c r="A2" s="195" t="s">
        <v>458</v>
      </c>
      <c r="B2" s="195"/>
      <c r="C2" s="195"/>
      <c r="D2" s="195"/>
      <c r="E2" s="195"/>
      <c r="F2" s="195"/>
      <c r="G2" s="195"/>
      <c r="H2" s="195"/>
    </row>
    <row r="3" spans="1:16" x14ac:dyDescent="0.25">
      <c r="A3" s="195" t="s">
        <v>402</v>
      </c>
      <c r="B3" s="195"/>
      <c r="C3" s="195"/>
      <c r="D3" s="195"/>
      <c r="E3" s="195"/>
      <c r="F3" s="195"/>
      <c r="G3" s="195"/>
      <c r="H3" s="195"/>
    </row>
    <row r="4" spans="1:16" x14ac:dyDescent="0.25">
      <c r="A4" s="195" t="s">
        <v>401</v>
      </c>
      <c r="B4" s="195"/>
      <c r="C4" s="195"/>
      <c r="D4" s="195"/>
      <c r="E4" s="195"/>
      <c r="F4" s="195"/>
      <c r="G4" s="195"/>
      <c r="H4" s="195"/>
    </row>
    <row r="5" spans="1:16" x14ac:dyDescent="0.25">
      <c r="A5" s="195" t="s">
        <v>496</v>
      </c>
      <c r="B5" s="195"/>
      <c r="C5" s="195"/>
      <c r="D5" s="195"/>
      <c r="E5" s="195"/>
      <c r="F5" s="195"/>
      <c r="G5" s="195"/>
      <c r="H5" s="195"/>
    </row>
    <row r="6" spans="1:16" x14ac:dyDescent="0.25">
      <c r="A6" s="208" t="s">
        <v>0</v>
      </c>
      <c r="B6" s="208"/>
      <c r="C6" s="208"/>
      <c r="D6" s="208"/>
      <c r="E6" s="208"/>
      <c r="F6" s="208"/>
      <c r="G6" s="208"/>
      <c r="H6" s="208"/>
    </row>
    <row r="7" spans="1:16" x14ac:dyDescent="0.25">
      <c r="A7" s="195" t="s">
        <v>1</v>
      </c>
      <c r="B7" s="195"/>
      <c r="C7" s="219" t="s">
        <v>272</v>
      </c>
      <c r="D7" s="219"/>
      <c r="E7" s="219"/>
      <c r="F7" s="219"/>
      <c r="G7" s="219"/>
      <c r="H7" s="142" t="s">
        <v>273</v>
      </c>
    </row>
    <row r="8" spans="1:16" x14ac:dyDescent="0.25">
      <c r="A8" s="195"/>
      <c r="B8" s="195"/>
      <c r="C8" s="142" t="s">
        <v>207</v>
      </c>
      <c r="D8" s="142" t="s">
        <v>227</v>
      </c>
      <c r="E8" s="219" t="s">
        <v>229</v>
      </c>
      <c r="F8" s="219" t="s">
        <v>191</v>
      </c>
      <c r="G8" s="219" t="s">
        <v>193</v>
      </c>
      <c r="H8" s="142" t="s">
        <v>274</v>
      </c>
    </row>
    <row r="9" spans="1:16" x14ac:dyDescent="0.25">
      <c r="A9" s="208"/>
      <c r="B9" s="208"/>
      <c r="C9" s="147" t="s">
        <v>275</v>
      </c>
      <c r="D9" s="147" t="s">
        <v>228</v>
      </c>
      <c r="E9" s="220"/>
      <c r="F9" s="220"/>
      <c r="G9" s="220"/>
      <c r="H9" s="149"/>
    </row>
    <row r="10" spans="1:16" x14ac:dyDescent="0.25">
      <c r="A10" s="229" t="s">
        <v>276</v>
      </c>
      <c r="B10" s="230"/>
      <c r="C10" s="129">
        <f>+C11+C19+C29+C39+C49+C59+C63+C72+C76</f>
        <v>17977772</v>
      </c>
      <c r="D10" s="129">
        <f>+D11+D19+D29+D39+D49+D59+D63+D72+D76</f>
        <v>0</v>
      </c>
      <c r="E10" s="129">
        <f>+E11+E19+E29+E39+E49+E59+E63+E72+E76</f>
        <v>17977772</v>
      </c>
      <c r="F10" s="129">
        <f t="shared" ref="F10:G10" si="0">+F11+F19+F29+F39+F49+F59+F63+F72+F76</f>
        <v>4106571.41</v>
      </c>
      <c r="G10" s="129">
        <f t="shared" si="0"/>
        <v>4106571.39</v>
      </c>
      <c r="H10" s="129">
        <f>+E10-F10</f>
        <v>13871200.59</v>
      </c>
      <c r="K10" s="8"/>
      <c r="M10" s="8"/>
      <c r="P10" s="8"/>
    </row>
    <row r="11" spans="1:16" x14ac:dyDescent="0.25">
      <c r="A11" s="231" t="s">
        <v>277</v>
      </c>
      <c r="B11" s="232"/>
      <c r="C11" s="129">
        <f>SUM(C12:C18)</f>
        <v>13964372</v>
      </c>
      <c r="D11" s="129">
        <v>0</v>
      </c>
      <c r="E11" s="129">
        <f>SUM(E12:E18)</f>
        <v>13964372</v>
      </c>
      <c r="F11" s="129">
        <f>SUM(F12:F18)</f>
        <v>2823955</v>
      </c>
      <c r="G11" s="129">
        <f>SUM(G12:G18)</f>
        <v>2823955.39</v>
      </c>
      <c r="H11" s="129">
        <f>+E11-F11</f>
        <v>11140417</v>
      </c>
    </row>
    <row r="12" spans="1:16" x14ac:dyDescent="0.25">
      <c r="A12" s="18"/>
      <c r="B12" s="16" t="s">
        <v>278</v>
      </c>
      <c r="C12" s="129">
        <v>10345334</v>
      </c>
      <c r="D12" s="129">
        <v>0</v>
      </c>
      <c r="E12" s="129">
        <v>10345334</v>
      </c>
      <c r="F12" s="129">
        <v>2485688</v>
      </c>
      <c r="G12" s="129">
        <v>2485688.48</v>
      </c>
      <c r="H12" s="129">
        <f t="shared" ref="H12:H39" si="1">+E12-F12</f>
        <v>7859646</v>
      </c>
      <c r="J12" s="131"/>
    </row>
    <row r="13" spans="1:16" x14ac:dyDescent="0.25">
      <c r="A13" s="18"/>
      <c r="B13" s="16" t="s">
        <v>279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f t="shared" si="1"/>
        <v>0</v>
      </c>
      <c r="J13" s="131"/>
    </row>
    <row r="14" spans="1:16" x14ac:dyDescent="0.25">
      <c r="A14" s="18"/>
      <c r="B14" s="16" t="s">
        <v>280</v>
      </c>
      <c r="C14" s="129">
        <v>1183000</v>
      </c>
      <c r="D14" s="129">
        <v>0</v>
      </c>
      <c r="E14" s="129">
        <v>1183000</v>
      </c>
      <c r="F14" s="129">
        <v>0</v>
      </c>
      <c r="G14" s="129">
        <v>0</v>
      </c>
      <c r="H14" s="129">
        <f t="shared" si="1"/>
        <v>1183000</v>
      </c>
      <c r="J14" s="139"/>
    </row>
    <row r="15" spans="1:16" x14ac:dyDescent="0.25">
      <c r="A15" s="18"/>
      <c r="B15" s="16" t="s">
        <v>281</v>
      </c>
      <c r="C15" s="129">
        <v>2346000</v>
      </c>
      <c r="D15" s="129">
        <v>0</v>
      </c>
      <c r="E15" s="129">
        <v>2346000</v>
      </c>
      <c r="F15" s="129">
        <v>185910</v>
      </c>
      <c r="G15" s="129">
        <v>185909.73</v>
      </c>
      <c r="H15" s="129">
        <f t="shared" si="1"/>
        <v>2160090</v>
      </c>
    </row>
    <row r="16" spans="1:16" x14ac:dyDescent="0.25">
      <c r="A16" s="18"/>
      <c r="B16" s="16" t="s">
        <v>282</v>
      </c>
      <c r="C16" s="129">
        <v>90038</v>
      </c>
      <c r="D16" s="129">
        <v>0</v>
      </c>
      <c r="E16" s="129">
        <v>90038</v>
      </c>
      <c r="F16" s="129">
        <v>152357</v>
      </c>
      <c r="G16" s="129">
        <v>152357.18</v>
      </c>
      <c r="H16" s="129">
        <f t="shared" si="1"/>
        <v>-62319</v>
      </c>
      <c r="K16" s="8"/>
    </row>
    <row r="17" spans="1:9" x14ac:dyDescent="0.25">
      <c r="A17" s="18"/>
      <c r="B17" s="16" t="s">
        <v>283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f t="shared" si="1"/>
        <v>0</v>
      </c>
    </row>
    <row r="18" spans="1:9" x14ac:dyDescent="0.25">
      <c r="A18" s="18"/>
      <c r="B18" s="16" t="s">
        <v>284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f t="shared" si="1"/>
        <v>0</v>
      </c>
    </row>
    <row r="19" spans="1:9" x14ac:dyDescent="0.25">
      <c r="A19" s="231" t="s">
        <v>285</v>
      </c>
      <c r="B19" s="232"/>
      <c r="C19" s="129">
        <f>SUM(C20:C28)</f>
        <v>1360800</v>
      </c>
      <c r="D19" s="129">
        <f t="shared" ref="D19:G19" si="2">SUM(D20:D28)</f>
        <v>0</v>
      </c>
      <c r="E19" s="129">
        <f t="shared" si="2"/>
        <v>1360800</v>
      </c>
      <c r="F19" s="129">
        <f t="shared" si="2"/>
        <v>213598</v>
      </c>
      <c r="G19" s="129">
        <f t="shared" si="2"/>
        <v>213597.59000000003</v>
      </c>
      <c r="H19" s="129">
        <f t="shared" si="1"/>
        <v>1147202</v>
      </c>
      <c r="I19" s="8"/>
    </row>
    <row r="20" spans="1:9" x14ac:dyDescent="0.25">
      <c r="A20" s="18"/>
      <c r="B20" s="16" t="s">
        <v>439</v>
      </c>
      <c r="C20" s="45">
        <v>655600</v>
      </c>
      <c r="D20" s="45">
        <v>0</v>
      </c>
      <c r="E20" s="45">
        <v>655600</v>
      </c>
      <c r="F20" s="45">
        <v>12344</v>
      </c>
      <c r="G20" s="45">
        <v>12344.02</v>
      </c>
      <c r="H20" s="129">
        <f t="shared" si="1"/>
        <v>643256</v>
      </c>
    </row>
    <row r="21" spans="1:9" x14ac:dyDescent="0.25">
      <c r="A21" s="18"/>
      <c r="B21" s="16" t="s">
        <v>286</v>
      </c>
      <c r="C21" s="45">
        <v>55200</v>
      </c>
      <c r="D21" s="45">
        <v>0</v>
      </c>
      <c r="E21" s="45">
        <v>55200</v>
      </c>
      <c r="F21" s="45">
        <v>60238</v>
      </c>
      <c r="G21" s="45">
        <v>60237.96</v>
      </c>
      <c r="H21" s="129">
        <f t="shared" si="1"/>
        <v>-5038</v>
      </c>
    </row>
    <row r="22" spans="1:9" x14ac:dyDescent="0.25">
      <c r="A22" s="18"/>
      <c r="B22" s="16" t="s">
        <v>287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129">
        <f t="shared" si="1"/>
        <v>0</v>
      </c>
    </row>
    <row r="23" spans="1:9" x14ac:dyDescent="0.25">
      <c r="A23" s="18"/>
      <c r="B23" s="16" t="s">
        <v>288</v>
      </c>
      <c r="C23" s="45">
        <v>10000</v>
      </c>
      <c r="D23" s="45">
        <v>0</v>
      </c>
      <c r="E23" s="45">
        <v>10000</v>
      </c>
      <c r="F23" s="45">
        <v>16704</v>
      </c>
      <c r="G23" s="45">
        <v>16704</v>
      </c>
      <c r="H23" s="129">
        <f t="shared" si="1"/>
        <v>-6704</v>
      </c>
    </row>
    <row r="24" spans="1:9" x14ac:dyDescent="0.25">
      <c r="A24" s="18"/>
      <c r="B24" s="16" t="s">
        <v>289</v>
      </c>
      <c r="C24" s="45">
        <v>120000</v>
      </c>
      <c r="D24" s="45">
        <v>0</v>
      </c>
      <c r="E24" s="45">
        <v>120000</v>
      </c>
      <c r="F24" s="45">
        <v>0</v>
      </c>
      <c r="G24" s="45">
        <v>0</v>
      </c>
      <c r="H24" s="129">
        <f t="shared" si="1"/>
        <v>120000</v>
      </c>
    </row>
    <row r="25" spans="1:9" x14ac:dyDescent="0.25">
      <c r="A25" s="18"/>
      <c r="B25" s="16" t="s">
        <v>290</v>
      </c>
      <c r="C25" s="45">
        <v>360000</v>
      </c>
      <c r="D25" s="45">
        <v>0</v>
      </c>
      <c r="E25" s="45">
        <v>360000</v>
      </c>
      <c r="F25" s="45">
        <v>80906</v>
      </c>
      <c r="G25" s="45">
        <v>80906.16</v>
      </c>
      <c r="H25" s="129">
        <f t="shared" si="1"/>
        <v>279094</v>
      </c>
    </row>
    <row r="26" spans="1:9" x14ac:dyDescent="0.25">
      <c r="A26" s="18"/>
      <c r="B26" s="16" t="s">
        <v>291</v>
      </c>
      <c r="C26" s="45">
        <v>65000</v>
      </c>
      <c r="D26" s="45">
        <v>0</v>
      </c>
      <c r="E26" s="45">
        <v>65000</v>
      </c>
      <c r="F26" s="45">
        <v>25618</v>
      </c>
      <c r="G26" s="45">
        <v>25617.599999999999</v>
      </c>
      <c r="H26" s="129">
        <f t="shared" si="1"/>
        <v>39382</v>
      </c>
    </row>
    <row r="27" spans="1:9" x14ac:dyDescent="0.25">
      <c r="A27" s="18"/>
      <c r="B27" s="16" t="s">
        <v>292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129">
        <f t="shared" si="1"/>
        <v>0</v>
      </c>
    </row>
    <row r="28" spans="1:9" x14ac:dyDescent="0.25">
      <c r="A28" s="18"/>
      <c r="B28" s="16" t="s">
        <v>293</v>
      </c>
      <c r="C28" s="129">
        <v>95000</v>
      </c>
      <c r="D28" s="45">
        <v>0</v>
      </c>
      <c r="E28" s="129">
        <v>95000</v>
      </c>
      <c r="F28" s="129">
        <v>17788</v>
      </c>
      <c r="G28" s="129">
        <v>17787.849999999999</v>
      </c>
      <c r="H28" s="129">
        <f t="shared" si="1"/>
        <v>77212</v>
      </c>
    </row>
    <row r="29" spans="1:9" x14ac:dyDescent="0.25">
      <c r="A29" s="231" t="s">
        <v>294</v>
      </c>
      <c r="B29" s="232"/>
      <c r="C29" s="129">
        <f>SUM(C30:C38)</f>
        <v>2552600</v>
      </c>
      <c r="D29" s="129">
        <f>SUM(D30:D38)</f>
        <v>0</v>
      </c>
      <c r="E29" s="129">
        <f>SUM(E30:E38)</f>
        <v>2552600</v>
      </c>
      <c r="F29" s="129">
        <f>+F30+F31+F32+F33+F34+F35+F36+F37+F38</f>
        <v>655452.81000000006</v>
      </c>
      <c r="G29" s="129">
        <f>+G30+G31+G32+G33+G34+G35+G36+G37+G38+G39</f>
        <v>655452.81000000006</v>
      </c>
      <c r="H29" s="129">
        <f t="shared" si="1"/>
        <v>1897147.19</v>
      </c>
      <c r="I29" s="139"/>
    </row>
    <row r="30" spans="1:9" x14ac:dyDescent="0.25">
      <c r="A30" s="18"/>
      <c r="B30" s="16" t="s">
        <v>295</v>
      </c>
      <c r="C30" s="129">
        <v>1377000</v>
      </c>
      <c r="D30" s="129">
        <v>0</v>
      </c>
      <c r="E30" s="129">
        <v>1377000</v>
      </c>
      <c r="F30" s="129">
        <v>244915.24</v>
      </c>
      <c r="G30" s="129">
        <v>244915.24</v>
      </c>
      <c r="H30" s="129">
        <f t="shared" si="1"/>
        <v>1132084.76</v>
      </c>
    </row>
    <row r="31" spans="1:9" x14ac:dyDescent="0.25">
      <c r="A31" s="18"/>
      <c r="B31" s="16" t="s">
        <v>296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f t="shared" si="1"/>
        <v>0</v>
      </c>
    </row>
    <row r="32" spans="1:9" x14ac:dyDescent="0.25">
      <c r="A32" s="18"/>
      <c r="B32" s="16" t="s">
        <v>297</v>
      </c>
      <c r="C32" s="129">
        <v>164000</v>
      </c>
      <c r="D32" s="129">
        <v>0</v>
      </c>
      <c r="E32" s="129">
        <v>164000</v>
      </c>
      <c r="F32" s="129">
        <v>98400.05</v>
      </c>
      <c r="G32" s="129">
        <v>98400.05</v>
      </c>
      <c r="H32" s="129">
        <f t="shared" si="1"/>
        <v>65599.95</v>
      </c>
    </row>
    <row r="33" spans="1:8" x14ac:dyDescent="0.25">
      <c r="A33" s="18"/>
      <c r="B33" s="16" t="s">
        <v>298</v>
      </c>
      <c r="C33" s="129">
        <v>109600</v>
      </c>
      <c r="D33" s="129">
        <v>0</v>
      </c>
      <c r="E33" s="129">
        <v>109600</v>
      </c>
      <c r="F33" s="129">
        <v>765.6</v>
      </c>
      <c r="G33" s="129">
        <v>765.6</v>
      </c>
      <c r="H33" s="129">
        <f t="shared" si="1"/>
        <v>108834.4</v>
      </c>
    </row>
    <row r="34" spans="1:8" x14ac:dyDescent="0.25">
      <c r="A34" s="18"/>
      <c r="B34" s="16" t="s">
        <v>407</v>
      </c>
      <c r="C34" s="129">
        <v>260000</v>
      </c>
      <c r="D34" s="129">
        <v>0</v>
      </c>
      <c r="E34" s="129">
        <v>260000</v>
      </c>
      <c r="F34" s="129">
        <v>114060.78</v>
      </c>
      <c r="G34" s="129">
        <v>114060.78</v>
      </c>
      <c r="H34" s="129">
        <f t="shared" si="1"/>
        <v>145939.22</v>
      </c>
    </row>
    <row r="35" spans="1:8" x14ac:dyDescent="0.25">
      <c r="A35" s="18"/>
      <c r="B35" s="16" t="s">
        <v>299</v>
      </c>
      <c r="C35" s="129">
        <v>95000</v>
      </c>
      <c r="D35" s="129">
        <v>0</v>
      </c>
      <c r="E35" s="129">
        <v>95000</v>
      </c>
      <c r="F35" s="129">
        <v>94313.57</v>
      </c>
      <c r="G35" s="129">
        <v>94313.57</v>
      </c>
      <c r="H35" s="129">
        <f t="shared" si="1"/>
        <v>686.42999999999302</v>
      </c>
    </row>
    <row r="36" spans="1:8" x14ac:dyDescent="0.25">
      <c r="A36" s="18"/>
      <c r="B36" s="16" t="s">
        <v>300</v>
      </c>
      <c r="C36" s="129">
        <v>60000</v>
      </c>
      <c r="D36" s="129">
        <v>0</v>
      </c>
      <c r="E36" s="129">
        <v>60000</v>
      </c>
      <c r="F36" s="129">
        <v>4000</v>
      </c>
      <c r="G36" s="129">
        <v>4000</v>
      </c>
      <c r="H36" s="129">
        <f t="shared" si="1"/>
        <v>56000</v>
      </c>
    </row>
    <row r="37" spans="1:8" x14ac:dyDescent="0.25">
      <c r="A37" s="18"/>
      <c r="B37" s="16" t="s">
        <v>301</v>
      </c>
      <c r="C37" s="129">
        <v>35000</v>
      </c>
      <c r="D37" s="129">
        <v>0</v>
      </c>
      <c r="E37" s="129">
        <v>35000</v>
      </c>
      <c r="F37" s="129">
        <v>15179.8</v>
      </c>
      <c r="G37" s="129">
        <v>15179.8</v>
      </c>
      <c r="H37" s="129">
        <f t="shared" si="1"/>
        <v>19820.2</v>
      </c>
    </row>
    <row r="38" spans="1:8" x14ac:dyDescent="0.25">
      <c r="A38" s="18"/>
      <c r="B38" s="16" t="s">
        <v>302</v>
      </c>
      <c r="C38" s="129">
        <v>452000</v>
      </c>
      <c r="D38" s="129">
        <v>0</v>
      </c>
      <c r="E38" s="129">
        <v>452000</v>
      </c>
      <c r="F38" s="129">
        <v>83817.77</v>
      </c>
      <c r="G38" s="129">
        <v>83817.77</v>
      </c>
      <c r="H38" s="129">
        <f t="shared" si="1"/>
        <v>368182.23</v>
      </c>
    </row>
    <row r="39" spans="1:8" x14ac:dyDescent="0.25">
      <c r="A39" s="231" t="s">
        <v>440</v>
      </c>
      <c r="B39" s="232"/>
      <c r="C39" s="129">
        <v>0</v>
      </c>
      <c r="D39" s="129">
        <f>SUM(D40:D48)</f>
        <v>0</v>
      </c>
      <c r="E39" s="129">
        <f t="shared" ref="E39:G39" si="3">SUM(E40:E48)</f>
        <v>0</v>
      </c>
      <c r="F39" s="129">
        <f t="shared" si="3"/>
        <v>0</v>
      </c>
      <c r="G39" s="129">
        <f t="shared" si="3"/>
        <v>0</v>
      </c>
      <c r="H39" s="129">
        <f t="shared" si="1"/>
        <v>0</v>
      </c>
    </row>
    <row r="40" spans="1:8" x14ac:dyDescent="0.25">
      <c r="A40" s="18"/>
      <c r="B40" s="16" t="s">
        <v>303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 x14ac:dyDescent="0.25">
      <c r="A41" s="18"/>
      <c r="B41" s="16" t="s">
        <v>304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</row>
    <row r="42" spans="1:8" x14ac:dyDescent="0.25">
      <c r="A42" s="18"/>
      <c r="B42" s="16" t="s">
        <v>305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0</v>
      </c>
    </row>
    <row r="43" spans="1:8" x14ac:dyDescent="0.25">
      <c r="A43" s="18"/>
      <c r="B43" s="16" t="s">
        <v>306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</row>
    <row r="44" spans="1:8" x14ac:dyDescent="0.25">
      <c r="A44" s="18"/>
      <c r="B44" s="16" t="s">
        <v>307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</row>
    <row r="45" spans="1:8" x14ac:dyDescent="0.25">
      <c r="A45" s="18"/>
      <c r="B45" s="16" t="s">
        <v>308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</row>
    <row r="46" spans="1:8" x14ac:dyDescent="0.25">
      <c r="A46" s="18"/>
      <c r="B46" s="16" t="s">
        <v>309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 x14ac:dyDescent="0.25">
      <c r="A47" s="18"/>
      <c r="B47" s="16" t="s">
        <v>310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 x14ac:dyDescent="0.25">
      <c r="A48" s="18"/>
      <c r="B48" s="16" t="s">
        <v>311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</row>
    <row r="49" spans="1:8" x14ac:dyDescent="0.25">
      <c r="A49" s="231" t="s">
        <v>441</v>
      </c>
      <c r="B49" s="232"/>
      <c r="C49" s="129">
        <f>SUM(C50:C58)</f>
        <v>100000</v>
      </c>
      <c r="D49" s="129">
        <f t="shared" ref="D49:F49" si="4">SUM(D50:D58)</f>
        <v>0</v>
      </c>
      <c r="E49" s="129">
        <f t="shared" si="4"/>
        <v>100000</v>
      </c>
      <c r="F49" s="129">
        <f t="shared" si="4"/>
        <v>413565.6</v>
      </c>
      <c r="G49" s="129">
        <f>SUM(G50:G58)</f>
        <v>413565.6</v>
      </c>
      <c r="H49" s="129">
        <f>SUM(H50:H58)</f>
        <v>-313565.59999999998</v>
      </c>
    </row>
    <row r="50" spans="1:8" x14ac:dyDescent="0.25">
      <c r="A50" s="18"/>
      <c r="B50" s="16" t="s">
        <v>312</v>
      </c>
      <c r="C50" s="152">
        <v>100000</v>
      </c>
      <c r="D50" s="152">
        <v>0</v>
      </c>
      <c r="E50" s="152">
        <v>100000</v>
      </c>
      <c r="F50" s="152">
        <v>413565.6</v>
      </c>
      <c r="G50" s="152">
        <v>413565.6</v>
      </c>
      <c r="H50" s="129">
        <f>+E50-F50</f>
        <v>-313565.59999999998</v>
      </c>
    </row>
    <row r="51" spans="1:8" x14ac:dyDescent="0.25">
      <c r="A51" s="18"/>
      <c r="B51" s="16" t="s">
        <v>313</v>
      </c>
      <c r="C51" s="152">
        <v>0</v>
      </c>
      <c r="D51" s="152">
        <v>0</v>
      </c>
      <c r="E51" s="153">
        <v>0</v>
      </c>
      <c r="F51" s="152">
        <v>0</v>
      </c>
      <c r="G51" s="152">
        <v>0</v>
      </c>
      <c r="H51" s="129">
        <f>+E51-F51</f>
        <v>0</v>
      </c>
    </row>
    <row r="52" spans="1:8" x14ac:dyDescent="0.25">
      <c r="A52" s="18"/>
      <c r="B52" s="16" t="s">
        <v>314</v>
      </c>
      <c r="C52" s="152">
        <v>0</v>
      </c>
      <c r="D52" s="152">
        <v>0</v>
      </c>
      <c r="E52" s="153">
        <v>0</v>
      </c>
      <c r="F52" s="152">
        <v>0</v>
      </c>
      <c r="G52" s="152">
        <v>0</v>
      </c>
      <c r="H52" s="129">
        <v>0</v>
      </c>
    </row>
    <row r="53" spans="1:8" x14ac:dyDescent="0.25">
      <c r="A53" s="18"/>
      <c r="B53" s="16" t="s">
        <v>315</v>
      </c>
      <c r="C53" s="152">
        <v>0</v>
      </c>
      <c r="D53" s="152">
        <v>0</v>
      </c>
      <c r="E53" s="153">
        <v>0</v>
      </c>
      <c r="F53" s="152">
        <v>0</v>
      </c>
      <c r="G53" s="152">
        <v>0</v>
      </c>
      <c r="H53" s="129">
        <f>+E53-F53</f>
        <v>0</v>
      </c>
    </row>
    <row r="54" spans="1:8" x14ac:dyDescent="0.25">
      <c r="A54" s="18"/>
      <c r="B54" s="16" t="s">
        <v>316</v>
      </c>
      <c r="C54" s="152">
        <v>0</v>
      </c>
      <c r="D54" s="152">
        <v>0</v>
      </c>
      <c r="E54" s="153">
        <v>0</v>
      </c>
      <c r="F54" s="152">
        <v>0</v>
      </c>
      <c r="G54" s="152">
        <v>0</v>
      </c>
      <c r="H54" s="129">
        <v>0</v>
      </c>
    </row>
    <row r="55" spans="1:8" x14ac:dyDescent="0.25">
      <c r="A55" s="18"/>
      <c r="B55" s="16" t="s">
        <v>317</v>
      </c>
      <c r="C55" s="152">
        <v>0</v>
      </c>
      <c r="D55" s="152">
        <v>0</v>
      </c>
      <c r="E55" s="153">
        <v>0</v>
      </c>
      <c r="F55" s="152">
        <v>0</v>
      </c>
      <c r="G55" s="152">
        <v>0</v>
      </c>
      <c r="H55" s="129">
        <v>0</v>
      </c>
    </row>
    <row r="56" spans="1:8" x14ac:dyDescent="0.25">
      <c r="A56" s="18"/>
      <c r="B56" s="16" t="s">
        <v>318</v>
      </c>
      <c r="C56" s="152">
        <v>0</v>
      </c>
      <c r="D56" s="152">
        <v>0</v>
      </c>
      <c r="E56" s="153">
        <v>0</v>
      </c>
      <c r="F56" s="152">
        <v>0</v>
      </c>
      <c r="G56" s="152">
        <v>0</v>
      </c>
      <c r="H56" s="129">
        <v>0</v>
      </c>
    </row>
    <row r="57" spans="1:8" x14ac:dyDescent="0.25">
      <c r="A57" s="18"/>
      <c r="B57" s="16" t="s">
        <v>319</v>
      </c>
      <c r="C57" s="152">
        <v>0</v>
      </c>
      <c r="D57" s="152">
        <v>0</v>
      </c>
      <c r="E57" s="153">
        <v>0</v>
      </c>
      <c r="F57" s="152">
        <v>0</v>
      </c>
      <c r="G57" s="152">
        <v>0</v>
      </c>
      <c r="H57" s="129">
        <v>0</v>
      </c>
    </row>
    <row r="58" spans="1:8" x14ac:dyDescent="0.25">
      <c r="A58" s="18"/>
      <c r="B58" s="16" t="s">
        <v>320</v>
      </c>
      <c r="C58" s="152">
        <v>0</v>
      </c>
      <c r="D58" s="152">
        <v>0</v>
      </c>
      <c r="E58" s="153">
        <v>0</v>
      </c>
      <c r="F58" s="152">
        <v>0</v>
      </c>
      <c r="G58" s="152">
        <v>0</v>
      </c>
      <c r="H58" s="129">
        <v>0</v>
      </c>
    </row>
    <row r="59" spans="1:8" x14ac:dyDescent="0.25">
      <c r="A59" s="231" t="s">
        <v>321</v>
      </c>
      <c r="B59" s="232"/>
      <c r="C59" s="129">
        <f>SUM(C60:C62)</f>
        <v>0</v>
      </c>
      <c r="D59" s="129">
        <f t="shared" ref="D59:H59" si="5">SUM(D60:D62)</f>
        <v>0</v>
      </c>
      <c r="E59" s="129">
        <f t="shared" si="5"/>
        <v>0</v>
      </c>
      <c r="F59" s="129">
        <f t="shared" si="5"/>
        <v>0</v>
      </c>
      <c r="G59" s="129">
        <f t="shared" si="5"/>
        <v>0</v>
      </c>
      <c r="H59" s="129">
        <f t="shared" si="5"/>
        <v>0</v>
      </c>
    </row>
    <row r="60" spans="1:8" x14ac:dyDescent="0.25">
      <c r="A60" s="18"/>
      <c r="B60" s="16" t="s">
        <v>322</v>
      </c>
      <c r="C60" s="129">
        <v>0</v>
      </c>
      <c r="D60" s="46">
        <v>0</v>
      </c>
      <c r="E60" s="46">
        <v>0</v>
      </c>
      <c r="F60" s="129">
        <v>0</v>
      </c>
      <c r="G60" s="129">
        <v>0</v>
      </c>
      <c r="H60" s="129">
        <f>+E60-F60</f>
        <v>0</v>
      </c>
    </row>
    <row r="61" spans="1:8" x14ac:dyDescent="0.25">
      <c r="A61" s="18"/>
      <c r="B61" s="16" t="s">
        <v>323</v>
      </c>
      <c r="C61" s="129">
        <v>0</v>
      </c>
      <c r="D61" s="46">
        <v>0</v>
      </c>
      <c r="E61" s="46">
        <v>0</v>
      </c>
      <c r="F61" s="129">
        <v>0</v>
      </c>
      <c r="G61" s="129">
        <v>0</v>
      </c>
      <c r="H61" s="129">
        <f>+E61-F61</f>
        <v>0</v>
      </c>
    </row>
    <row r="62" spans="1:8" x14ac:dyDescent="0.25">
      <c r="A62" s="18"/>
      <c r="B62" s="16" t="s">
        <v>324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</row>
    <row r="63" spans="1:8" x14ac:dyDescent="0.25">
      <c r="A63" s="231" t="s">
        <v>442</v>
      </c>
      <c r="B63" s="232"/>
      <c r="C63" s="129">
        <f>SUM(C65:C71)</f>
        <v>0</v>
      </c>
      <c r="D63" s="129">
        <f t="shared" ref="D63:H63" si="6">SUM(D65:D71)</f>
        <v>0</v>
      </c>
      <c r="E63" s="129">
        <f t="shared" si="6"/>
        <v>0</v>
      </c>
      <c r="F63" s="129">
        <f t="shared" si="6"/>
        <v>0</v>
      </c>
      <c r="G63" s="129">
        <f t="shared" si="6"/>
        <v>0</v>
      </c>
      <c r="H63" s="129">
        <f t="shared" si="6"/>
        <v>0</v>
      </c>
    </row>
    <row r="64" spans="1:8" x14ac:dyDescent="0.25">
      <c r="A64" s="18"/>
      <c r="B64" s="16" t="s">
        <v>325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</row>
    <row r="65" spans="1:8" x14ac:dyDescent="0.25">
      <c r="A65" s="18"/>
      <c r="B65" s="16" t="s">
        <v>326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</row>
    <row r="66" spans="1:8" x14ac:dyDescent="0.25">
      <c r="A66" s="18"/>
      <c r="B66" s="16" t="s">
        <v>327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 x14ac:dyDescent="0.25">
      <c r="A67" s="18"/>
      <c r="B67" s="16" t="s">
        <v>328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v>0</v>
      </c>
    </row>
    <row r="68" spans="1:8" x14ac:dyDescent="0.25">
      <c r="A68" s="18"/>
      <c r="B68" s="16" t="s">
        <v>329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0</v>
      </c>
    </row>
    <row r="69" spans="1:8" x14ac:dyDescent="0.25">
      <c r="A69" s="18"/>
      <c r="B69" s="16" t="s">
        <v>330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9">
        <v>0</v>
      </c>
    </row>
    <row r="70" spans="1:8" x14ac:dyDescent="0.25">
      <c r="A70" s="18"/>
      <c r="B70" s="16" t="s">
        <v>331</v>
      </c>
      <c r="C70" s="129">
        <v>0</v>
      </c>
      <c r="D70" s="129">
        <v>0</v>
      </c>
      <c r="E70" s="129">
        <v>0</v>
      </c>
      <c r="F70" s="129">
        <v>0</v>
      </c>
      <c r="G70" s="129">
        <v>0</v>
      </c>
      <c r="H70" s="129">
        <v>0</v>
      </c>
    </row>
    <row r="71" spans="1:8" x14ac:dyDescent="0.25">
      <c r="A71" s="18"/>
      <c r="B71" s="16" t="s">
        <v>332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</row>
    <row r="72" spans="1:8" x14ac:dyDescent="0.25">
      <c r="A72" s="231" t="s">
        <v>333</v>
      </c>
      <c r="B72" s="232"/>
      <c r="C72" s="129">
        <f>+C73+C74+C75</f>
        <v>0</v>
      </c>
      <c r="D72" s="129">
        <f t="shared" ref="D72:G72" si="7">+D73+D74+D75</f>
        <v>0</v>
      </c>
      <c r="E72" s="129">
        <v>0</v>
      </c>
      <c r="F72" s="129">
        <f t="shared" si="7"/>
        <v>0</v>
      </c>
      <c r="G72" s="129">
        <f t="shared" si="7"/>
        <v>0</v>
      </c>
      <c r="H72" s="129">
        <f>+E72</f>
        <v>0</v>
      </c>
    </row>
    <row r="73" spans="1:8" x14ac:dyDescent="0.25">
      <c r="A73" s="18"/>
      <c r="B73" s="16" t="s">
        <v>334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9">
        <v>0</v>
      </c>
    </row>
    <row r="74" spans="1:8" x14ac:dyDescent="0.25">
      <c r="A74" s="18"/>
      <c r="B74" s="16" t="s">
        <v>335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</row>
    <row r="75" spans="1:8" x14ac:dyDescent="0.25">
      <c r="A75" s="18"/>
      <c r="B75" s="16" t="s">
        <v>336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f>+E75</f>
        <v>0</v>
      </c>
    </row>
    <row r="76" spans="1:8" x14ac:dyDescent="0.25">
      <c r="A76" s="231" t="s">
        <v>337</v>
      </c>
      <c r="B76" s="232"/>
      <c r="C76" s="129">
        <f>SUM(C78:C83)</f>
        <v>0</v>
      </c>
      <c r="D76" s="129">
        <f t="shared" ref="D76:H76" si="8">SUM(D78:D83)</f>
        <v>0</v>
      </c>
      <c r="E76" s="129">
        <f t="shared" si="8"/>
        <v>0</v>
      </c>
      <c r="F76" s="129">
        <f t="shared" si="8"/>
        <v>0</v>
      </c>
      <c r="G76" s="129">
        <f t="shared" si="8"/>
        <v>0</v>
      </c>
      <c r="H76" s="129">
        <f t="shared" si="8"/>
        <v>0</v>
      </c>
    </row>
    <row r="77" spans="1:8" x14ac:dyDescent="0.25">
      <c r="A77" s="18"/>
      <c r="B77" s="16" t="s">
        <v>338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 x14ac:dyDescent="0.25">
      <c r="A78" s="18"/>
      <c r="B78" s="16" t="s">
        <v>339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</row>
    <row r="79" spans="1:8" x14ac:dyDescent="0.25">
      <c r="A79" s="18"/>
      <c r="B79" s="16" t="s">
        <v>340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0</v>
      </c>
    </row>
    <row r="80" spans="1:8" x14ac:dyDescent="0.25">
      <c r="A80" s="18"/>
      <c r="B80" s="16" t="s">
        <v>341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9">
        <v>0</v>
      </c>
    </row>
    <row r="81" spans="1:8" x14ac:dyDescent="0.25">
      <c r="A81" s="18"/>
      <c r="B81" s="16" t="s">
        <v>342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</row>
    <row r="82" spans="1:8" x14ac:dyDescent="0.25">
      <c r="A82" s="18"/>
      <c r="B82" s="16" t="s">
        <v>343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</row>
    <row r="83" spans="1:8" x14ac:dyDescent="0.25">
      <c r="A83" s="18"/>
      <c r="B83" s="16" t="s">
        <v>344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</row>
    <row r="84" spans="1:8" x14ac:dyDescent="0.25">
      <c r="A84" s="233" t="s">
        <v>403</v>
      </c>
      <c r="B84" s="234"/>
      <c r="C84" s="130">
        <f>+C10</f>
        <v>17977772</v>
      </c>
      <c r="D84" s="130">
        <f t="shared" ref="D84:H84" si="9">+D10</f>
        <v>0</v>
      </c>
      <c r="E84" s="130">
        <f t="shared" si="9"/>
        <v>17977772</v>
      </c>
      <c r="F84" s="130">
        <f t="shared" si="9"/>
        <v>4106571.41</v>
      </c>
      <c r="G84" s="130">
        <f t="shared" si="9"/>
        <v>4106571.39</v>
      </c>
      <c r="H84" s="130">
        <f t="shared" si="9"/>
        <v>13871200.59</v>
      </c>
    </row>
  </sheetData>
  <mergeCells count="22">
    <mergeCell ref="A49:B49"/>
    <mergeCell ref="A72:B72"/>
    <mergeCell ref="A76:B76"/>
    <mergeCell ref="A84:B84"/>
    <mergeCell ref="A59:B59"/>
    <mergeCell ref="A63:B63"/>
    <mergeCell ref="A10:B10"/>
    <mergeCell ref="A11:B11"/>
    <mergeCell ref="A19:B19"/>
    <mergeCell ref="A29:B29"/>
    <mergeCell ref="A39:B39"/>
    <mergeCell ref="A1:H1"/>
    <mergeCell ref="A3:H3"/>
    <mergeCell ref="A4:H4"/>
    <mergeCell ref="A5:H5"/>
    <mergeCell ref="A6:H6"/>
    <mergeCell ref="A2:H2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4"/>
  <sheetViews>
    <sheetView zoomScale="115" zoomScaleNormal="115" workbookViewId="0">
      <selection activeCell="G11" sqref="G11"/>
    </sheetView>
  </sheetViews>
  <sheetFormatPr baseColWidth="10" defaultRowHeight="15" x14ac:dyDescent="0.25"/>
  <cols>
    <col min="1" max="1" width="81.140625" style="23" bestFit="1" customWidth="1"/>
    <col min="2" max="2" width="13.28515625" style="88" bestFit="1" customWidth="1"/>
    <col min="3" max="3" width="12" style="88" customWidth="1"/>
    <col min="4" max="6" width="13.28515625" style="88" bestFit="1" customWidth="1"/>
    <col min="7" max="7" width="14.42578125" style="88" customWidth="1"/>
  </cols>
  <sheetData>
    <row r="1" spans="1:7" x14ac:dyDescent="0.25">
      <c r="A1" s="213" t="s">
        <v>459</v>
      </c>
      <c r="B1" s="209"/>
      <c r="C1" s="209"/>
      <c r="D1" s="209"/>
      <c r="E1" s="209"/>
      <c r="F1" s="209"/>
      <c r="G1" s="214"/>
    </row>
    <row r="2" spans="1:7" s="11" customFormat="1" x14ac:dyDescent="0.25">
      <c r="A2" s="215" t="s">
        <v>458</v>
      </c>
      <c r="B2" s="195"/>
      <c r="C2" s="195"/>
      <c r="D2" s="195"/>
      <c r="E2" s="195"/>
      <c r="F2" s="195"/>
      <c r="G2" s="216"/>
    </row>
    <row r="3" spans="1:7" x14ac:dyDescent="0.25">
      <c r="A3" s="215" t="s">
        <v>404</v>
      </c>
      <c r="B3" s="195"/>
      <c r="C3" s="195"/>
      <c r="D3" s="195"/>
      <c r="E3" s="195"/>
      <c r="F3" s="195"/>
      <c r="G3" s="216"/>
    </row>
    <row r="4" spans="1:7" x14ac:dyDescent="0.25">
      <c r="A4" s="215" t="s">
        <v>346</v>
      </c>
      <c r="B4" s="195"/>
      <c r="C4" s="195"/>
      <c r="D4" s="195"/>
      <c r="E4" s="195"/>
      <c r="F4" s="195"/>
      <c r="G4" s="216"/>
    </row>
    <row r="5" spans="1:7" x14ac:dyDescent="0.25">
      <c r="A5" s="215" t="s">
        <v>497</v>
      </c>
      <c r="B5" s="195"/>
      <c r="C5" s="195"/>
      <c r="D5" s="195"/>
      <c r="E5" s="195"/>
      <c r="F5" s="195"/>
      <c r="G5" s="216"/>
    </row>
    <row r="6" spans="1:7" x14ac:dyDescent="0.25">
      <c r="A6" s="217" t="s">
        <v>0</v>
      </c>
      <c r="B6" s="208"/>
      <c r="C6" s="208"/>
      <c r="D6" s="208"/>
      <c r="E6" s="208"/>
      <c r="F6" s="208"/>
      <c r="G6" s="218"/>
    </row>
    <row r="7" spans="1:7" x14ac:dyDescent="0.25">
      <c r="A7" s="213" t="s">
        <v>1</v>
      </c>
      <c r="B7" s="235" t="s">
        <v>272</v>
      </c>
      <c r="C7" s="235"/>
      <c r="D7" s="235"/>
      <c r="E7" s="235"/>
      <c r="F7" s="235"/>
      <c r="G7" s="236" t="s">
        <v>347</v>
      </c>
    </row>
    <row r="8" spans="1:7" x14ac:dyDescent="0.25">
      <c r="A8" s="215"/>
      <c r="B8" s="219" t="s">
        <v>190</v>
      </c>
      <c r="C8" s="142" t="s">
        <v>227</v>
      </c>
      <c r="D8" s="219" t="s">
        <v>229</v>
      </c>
      <c r="E8" s="219" t="s">
        <v>191</v>
      </c>
      <c r="F8" s="219" t="s">
        <v>193</v>
      </c>
      <c r="G8" s="237"/>
    </row>
    <row r="9" spans="1:7" x14ac:dyDescent="0.25">
      <c r="A9" s="217"/>
      <c r="B9" s="220"/>
      <c r="C9" s="147" t="s">
        <v>228</v>
      </c>
      <c r="D9" s="220"/>
      <c r="E9" s="220"/>
      <c r="F9" s="220"/>
      <c r="G9" s="238"/>
    </row>
    <row r="10" spans="1:7" x14ac:dyDescent="0.25">
      <c r="A10" s="12" t="s">
        <v>348</v>
      </c>
      <c r="B10" s="131">
        <f t="shared" ref="B10:G10" si="0">SUM(B11:B11)</f>
        <v>0</v>
      </c>
      <c r="C10" s="131">
        <f t="shared" si="0"/>
        <v>0</v>
      </c>
      <c r="D10" s="131">
        <f t="shared" si="0"/>
        <v>0</v>
      </c>
      <c r="E10" s="131">
        <f t="shared" si="0"/>
        <v>0</v>
      </c>
      <c r="F10" s="131">
        <f t="shared" si="0"/>
        <v>0</v>
      </c>
      <c r="G10" s="132">
        <f t="shared" si="0"/>
        <v>0</v>
      </c>
    </row>
    <row r="11" spans="1:7" x14ac:dyDescent="0.25">
      <c r="A11" s="41" t="s">
        <v>460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129">
        <f>+D11-F11</f>
        <v>0</v>
      </c>
    </row>
    <row r="12" spans="1:7" x14ac:dyDescent="0.25">
      <c r="A12" s="44" t="s">
        <v>349</v>
      </c>
      <c r="B12" s="131">
        <f t="shared" ref="B12:G12" si="1">SUM(B13:B13)</f>
        <v>17977772</v>
      </c>
      <c r="C12" s="131">
        <f t="shared" si="1"/>
        <v>0</v>
      </c>
      <c r="D12" s="131">
        <f t="shared" si="1"/>
        <v>17977772</v>
      </c>
      <c r="E12" s="131">
        <f t="shared" si="1"/>
        <v>4106571</v>
      </c>
      <c r="F12" s="131">
        <f t="shared" si="1"/>
        <v>4106571</v>
      </c>
      <c r="G12" s="129">
        <f t="shared" si="1"/>
        <v>13871201</v>
      </c>
    </row>
    <row r="13" spans="1:7" x14ac:dyDescent="0.25">
      <c r="A13" s="41" t="s">
        <v>460</v>
      </c>
      <c r="B13" s="131">
        <v>17977772</v>
      </c>
      <c r="C13" s="131">
        <v>0</v>
      </c>
      <c r="D13" s="131">
        <f>B13+C13</f>
        <v>17977772</v>
      </c>
      <c r="E13" s="131">
        <v>4106571</v>
      </c>
      <c r="F13" s="131">
        <v>4106571</v>
      </c>
      <c r="G13" s="129">
        <f>D13-F13</f>
        <v>13871201</v>
      </c>
    </row>
    <row r="14" spans="1:7" x14ac:dyDescent="0.25">
      <c r="A14" s="43" t="s">
        <v>345</v>
      </c>
      <c r="B14" s="133">
        <f t="shared" ref="B14:G14" si="2">+B10+B12</f>
        <v>17977772</v>
      </c>
      <c r="C14" s="133">
        <f t="shared" si="2"/>
        <v>0</v>
      </c>
      <c r="D14" s="133">
        <f t="shared" si="2"/>
        <v>17977772</v>
      </c>
      <c r="E14" s="133">
        <f t="shared" si="2"/>
        <v>4106571</v>
      </c>
      <c r="F14" s="133">
        <f t="shared" si="2"/>
        <v>4106571</v>
      </c>
      <c r="G14" s="134">
        <f t="shared" si="2"/>
        <v>13871201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7"/>
  <sheetViews>
    <sheetView topLeftCell="A58" workbookViewId="0">
      <selection activeCell="G27" sqref="G27"/>
    </sheetView>
  </sheetViews>
  <sheetFormatPr baseColWidth="10" defaultRowHeight="15" x14ac:dyDescent="0.25"/>
  <cols>
    <col min="1" max="1" width="11.42578125" style="23"/>
    <col min="2" max="2" width="80.5703125" style="23" bestFit="1" customWidth="1"/>
    <col min="3" max="3" width="13.28515625" style="88" bestFit="1" customWidth="1"/>
    <col min="4" max="4" width="14" style="88" customWidth="1"/>
    <col min="5" max="7" width="13.28515625" style="88" bestFit="1" customWidth="1"/>
    <col min="8" max="8" width="15.5703125" style="88" customWidth="1"/>
  </cols>
  <sheetData>
    <row r="1" spans="1:8" x14ac:dyDescent="0.25">
      <c r="A1" s="249" t="s">
        <v>459</v>
      </c>
      <c r="B1" s="250"/>
      <c r="C1" s="250"/>
      <c r="D1" s="250"/>
      <c r="E1" s="250"/>
      <c r="F1" s="250"/>
      <c r="G1" s="250"/>
      <c r="H1" s="251"/>
    </row>
    <row r="2" spans="1:8" s="11" customFormat="1" x14ac:dyDescent="0.25">
      <c r="A2" s="245" t="s">
        <v>458</v>
      </c>
      <c r="B2" s="206"/>
      <c r="C2" s="206"/>
      <c r="D2" s="206"/>
      <c r="E2" s="206"/>
      <c r="F2" s="206"/>
      <c r="G2" s="206"/>
      <c r="H2" s="246"/>
    </row>
    <row r="3" spans="1:8" x14ac:dyDescent="0.25">
      <c r="A3" s="239" t="s">
        <v>405</v>
      </c>
      <c r="B3" s="209"/>
      <c r="C3" s="209"/>
      <c r="D3" s="209"/>
      <c r="E3" s="209"/>
      <c r="F3" s="209"/>
      <c r="G3" s="209"/>
      <c r="H3" s="240"/>
    </row>
    <row r="4" spans="1:8" x14ac:dyDescent="0.25">
      <c r="A4" s="241" t="s">
        <v>350</v>
      </c>
      <c r="B4" s="195"/>
      <c r="C4" s="195"/>
      <c r="D4" s="195"/>
      <c r="E4" s="195"/>
      <c r="F4" s="195"/>
      <c r="G4" s="195"/>
      <c r="H4" s="242"/>
    </row>
    <row r="5" spans="1:8" x14ac:dyDescent="0.25">
      <c r="A5" s="241" t="s">
        <v>498</v>
      </c>
      <c r="B5" s="195"/>
      <c r="C5" s="195"/>
      <c r="D5" s="195"/>
      <c r="E5" s="195"/>
      <c r="F5" s="195"/>
      <c r="G5" s="195"/>
      <c r="H5" s="242"/>
    </row>
    <row r="6" spans="1:8" x14ac:dyDescent="0.25">
      <c r="A6" s="243" t="s">
        <v>0</v>
      </c>
      <c r="B6" s="208"/>
      <c r="C6" s="208"/>
      <c r="D6" s="208"/>
      <c r="E6" s="208"/>
      <c r="F6" s="208"/>
      <c r="G6" s="208"/>
      <c r="H6" s="244"/>
    </row>
    <row r="7" spans="1:8" x14ac:dyDescent="0.25">
      <c r="A7" s="209" t="s">
        <v>1</v>
      </c>
      <c r="B7" s="209"/>
      <c r="C7" s="235" t="s">
        <v>272</v>
      </c>
      <c r="D7" s="235"/>
      <c r="E7" s="235"/>
      <c r="F7" s="235"/>
      <c r="G7" s="235"/>
      <c r="H7" s="235" t="s">
        <v>347</v>
      </c>
    </row>
    <row r="8" spans="1:8" x14ac:dyDescent="0.25">
      <c r="A8" s="195"/>
      <c r="B8" s="195"/>
      <c r="C8" s="219" t="s">
        <v>190</v>
      </c>
      <c r="D8" s="142" t="s">
        <v>227</v>
      </c>
      <c r="E8" s="219" t="s">
        <v>229</v>
      </c>
      <c r="F8" s="219" t="s">
        <v>191</v>
      </c>
      <c r="G8" s="219" t="s">
        <v>193</v>
      </c>
      <c r="H8" s="219"/>
    </row>
    <row r="9" spans="1:8" x14ac:dyDescent="0.25">
      <c r="A9" s="208"/>
      <c r="B9" s="208"/>
      <c r="C9" s="220"/>
      <c r="D9" s="147" t="s">
        <v>228</v>
      </c>
      <c r="E9" s="220"/>
      <c r="F9" s="220"/>
      <c r="G9" s="220"/>
      <c r="H9" s="220"/>
    </row>
    <row r="10" spans="1:8" x14ac:dyDescent="0.25">
      <c r="A10" s="247"/>
      <c r="B10" s="248"/>
      <c r="C10" s="135"/>
      <c r="D10" s="116"/>
      <c r="E10" s="116"/>
      <c r="F10" s="117"/>
      <c r="G10" s="116"/>
      <c r="H10" s="116"/>
    </row>
    <row r="11" spans="1:8" x14ac:dyDescent="0.25">
      <c r="A11" s="229" t="s">
        <v>351</v>
      </c>
      <c r="B11" s="230"/>
      <c r="C11" s="131">
        <f>+C21</f>
        <v>0</v>
      </c>
      <c r="D11" s="131">
        <f t="shared" ref="D11:H11" si="0">+D21</f>
        <v>0</v>
      </c>
      <c r="E11" s="131">
        <f t="shared" si="0"/>
        <v>0</v>
      </c>
      <c r="F11" s="131">
        <f t="shared" si="0"/>
        <v>0</v>
      </c>
      <c r="G11" s="131">
        <f t="shared" si="0"/>
        <v>0</v>
      </c>
      <c r="H11" s="131">
        <f t="shared" si="0"/>
        <v>0</v>
      </c>
    </row>
    <row r="12" spans="1:8" x14ac:dyDescent="0.25">
      <c r="A12" s="229" t="s">
        <v>352</v>
      </c>
      <c r="B12" s="230"/>
      <c r="C12" s="131">
        <f>SUM(C13:C20)</f>
        <v>0</v>
      </c>
      <c r="D12" s="129">
        <f t="shared" ref="D12:G12" si="1">SUM(D13:D20)</f>
        <v>0</v>
      </c>
      <c r="E12" s="129">
        <f t="shared" si="1"/>
        <v>0</v>
      </c>
      <c r="F12" s="136">
        <f t="shared" si="1"/>
        <v>0</v>
      </c>
      <c r="G12" s="129">
        <f t="shared" si="1"/>
        <v>0</v>
      </c>
      <c r="H12" s="129">
        <f>+E12-F12</f>
        <v>0</v>
      </c>
    </row>
    <row r="13" spans="1:8" x14ac:dyDescent="0.25">
      <c r="A13" s="18"/>
      <c r="B13" s="16" t="s">
        <v>353</v>
      </c>
      <c r="C13" s="131">
        <v>0</v>
      </c>
      <c r="D13" s="129">
        <v>0</v>
      </c>
      <c r="E13" s="129">
        <v>0</v>
      </c>
      <c r="F13" s="136">
        <v>0</v>
      </c>
      <c r="G13" s="129">
        <v>0</v>
      </c>
      <c r="H13" s="129">
        <v>0</v>
      </c>
    </row>
    <row r="14" spans="1:8" x14ac:dyDescent="0.25">
      <c r="A14" s="18"/>
      <c r="B14" s="16" t="s">
        <v>354</v>
      </c>
      <c r="C14" s="131">
        <v>0</v>
      </c>
      <c r="D14" s="129">
        <v>0</v>
      </c>
      <c r="E14" s="129">
        <v>0</v>
      </c>
      <c r="F14" s="136">
        <v>0</v>
      </c>
      <c r="G14" s="136">
        <v>0</v>
      </c>
      <c r="H14" s="129">
        <v>0</v>
      </c>
    </row>
    <row r="15" spans="1:8" x14ac:dyDescent="0.25">
      <c r="A15" s="18"/>
      <c r="B15" s="16" t="s">
        <v>355</v>
      </c>
      <c r="C15" s="131">
        <v>0</v>
      </c>
      <c r="D15" s="129">
        <v>0</v>
      </c>
      <c r="E15" s="129">
        <v>0</v>
      </c>
      <c r="F15" s="136">
        <v>0</v>
      </c>
      <c r="G15" s="129">
        <v>0</v>
      </c>
      <c r="H15" s="129">
        <v>0</v>
      </c>
    </row>
    <row r="16" spans="1:8" x14ac:dyDescent="0.25">
      <c r="A16" s="18"/>
      <c r="B16" s="16" t="s">
        <v>356</v>
      </c>
      <c r="C16" s="131">
        <v>0</v>
      </c>
      <c r="D16" s="129">
        <v>0</v>
      </c>
      <c r="E16" s="129">
        <v>0</v>
      </c>
      <c r="F16" s="136">
        <v>0</v>
      </c>
      <c r="G16" s="129">
        <v>0</v>
      </c>
      <c r="H16" s="129">
        <v>0</v>
      </c>
    </row>
    <row r="17" spans="1:8" x14ac:dyDescent="0.25">
      <c r="A17" s="18"/>
      <c r="B17" s="16" t="s">
        <v>357</v>
      </c>
      <c r="C17" s="131">
        <v>0</v>
      </c>
      <c r="D17" s="129">
        <v>0</v>
      </c>
      <c r="E17" s="129">
        <v>0</v>
      </c>
      <c r="F17" s="136">
        <v>0</v>
      </c>
      <c r="G17" s="129">
        <v>0</v>
      </c>
      <c r="H17" s="129">
        <v>0</v>
      </c>
    </row>
    <row r="18" spans="1:8" x14ac:dyDescent="0.25">
      <c r="A18" s="18"/>
      <c r="B18" s="16" t="s">
        <v>358</v>
      </c>
      <c r="C18" s="131">
        <v>0</v>
      </c>
      <c r="D18" s="129">
        <v>0</v>
      </c>
      <c r="E18" s="129">
        <v>0</v>
      </c>
      <c r="F18" s="136">
        <v>0</v>
      </c>
      <c r="G18" s="129">
        <v>0</v>
      </c>
      <c r="H18" s="129">
        <v>0</v>
      </c>
    </row>
    <row r="19" spans="1:8" x14ac:dyDescent="0.25">
      <c r="A19" s="18"/>
      <c r="B19" s="16" t="s">
        <v>359</v>
      </c>
      <c r="C19" s="131">
        <v>0</v>
      </c>
      <c r="D19" s="129">
        <v>0</v>
      </c>
      <c r="E19" s="129">
        <v>0</v>
      </c>
      <c r="F19" s="136">
        <v>0</v>
      </c>
      <c r="G19" s="129">
        <v>0</v>
      </c>
      <c r="H19" s="129">
        <v>0</v>
      </c>
    </row>
    <row r="20" spans="1:8" x14ac:dyDescent="0.25">
      <c r="A20" s="18"/>
      <c r="B20" s="16" t="s">
        <v>360</v>
      </c>
      <c r="C20" s="131">
        <v>0</v>
      </c>
      <c r="D20" s="129">
        <v>0</v>
      </c>
      <c r="E20" s="129">
        <v>0</v>
      </c>
      <c r="F20" s="136">
        <v>0</v>
      </c>
      <c r="G20" s="129">
        <v>0</v>
      </c>
      <c r="H20" s="129">
        <v>0</v>
      </c>
    </row>
    <row r="21" spans="1:8" x14ac:dyDescent="0.25">
      <c r="A21" s="229" t="s">
        <v>361</v>
      </c>
      <c r="B21" s="230"/>
      <c r="C21" s="131">
        <f t="shared" ref="C21:H21" si="2">SUM(C23:C28)</f>
        <v>0</v>
      </c>
      <c r="D21" s="129">
        <f t="shared" si="2"/>
        <v>0</v>
      </c>
      <c r="E21" s="129">
        <f t="shared" si="2"/>
        <v>0</v>
      </c>
      <c r="F21" s="136">
        <f t="shared" si="2"/>
        <v>0</v>
      </c>
      <c r="G21" s="129">
        <f t="shared" si="2"/>
        <v>0</v>
      </c>
      <c r="H21" s="129">
        <f t="shared" si="2"/>
        <v>0</v>
      </c>
    </row>
    <row r="22" spans="1:8" x14ac:dyDescent="0.25">
      <c r="A22" s="18"/>
      <c r="B22" s="16" t="s">
        <v>362</v>
      </c>
      <c r="C22" s="131">
        <v>0</v>
      </c>
      <c r="D22" s="129">
        <v>0</v>
      </c>
      <c r="E22" s="129">
        <v>0</v>
      </c>
      <c r="F22" s="136">
        <v>0</v>
      </c>
      <c r="G22" s="129">
        <v>0</v>
      </c>
      <c r="H22" s="129">
        <v>0</v>
      </c>
    </row>
    <row r="23" spans="1:8" x14ac:dyDescent="0.25">
      <c r="A23" s="18"/>
      <c r="B23" s="16" t="s">
        <v>363</v>
      </c>
      <c r="C23" s="131">
        <v>0</v>
      </c>
      <c r="D23" s="129">
        <v>0</v>
      </c>
      <c r="E23" s="129">
        <v>0</v>
      </c>
      <c r="F23" s="136">
        <v>0</v>
      </c>
      <c r="G23" s="129">
        <v>0</v>
      </c>
      <c r="H23" s="129">
        <v>0</v>
      </c>
    </row>
    <row r="24" spans="1:8" x14ac:dyDescent="0.25">
      <c r="A24" s="18"/>
      <c r="B24" s="16" t="s">
        <v>364</v>
      </c>
      <c r="C24" s="131">
        <v>0</v>
      </c>
      <c r="D24" s="129">
        <v>0</v>
      </c>
      <c r="E24" s="129">
        <v>0</v>
      </c>
      <c r="F24" s="136">
        <v>0</v>
      </c>
      <c r="G24" s="129">
        <v>0</v>
      </c>
      <c r="H24" s="129">
        <v>0</v>
      </c>
    </row>
    <row r="25" spans="1:8" x14ac:dyDescent="0.25">
      <c r="A25" s="18"/>
      <c r="B25" s="16" t="s">
        <v>443</v>
      </c>
      <c r="C25" s="131">
        <v>0</v>
      </c>
      <c r="D25" s="129">
        <v>0</v>
      </c>
      <c r="E25" s="129">
        <v>0</v>
      </c>
      <c r="F25" s="136">
        <v>0</v>
      </c>
      <c r="G25" s="129">
        <v>0</v>
      </c>
      <c r="H25" s="129">
        <v>0</v>
      </c>
    </row>
    <row r="26" spans="1:8" x14ac:dyDescent="0.25">
      <c r="A26" s="18"/>
      <c r="B26" s="16" t="s">
        <v>365</v>
      </c>
      <c r="C26" s="131">
        <v>0</v>
      </c>
      <c r="D26" s="129">
        <v>0</v>
      </c>
      <c r="E26" s="129">
        <f>C26+D26</f>
        <v>0</v>
      </c>
      <c r="F26" s="136">
        <v>0</v>
      </c>
      <c r="G26" s="136">
        <v>0</v>
      </c>
      <c r="H26" s="129">
        <f>E26-G26</f>
        <v>0</v>
      </c>
    </row>
    <row r="27" spans="1:8" x14ac:dyDescent="0.25">
      <c r="A27" s="18"/>
      <c r="B27" s="16" t="s">
        <v>366</v>
      </c>
      <c r="C27" s="131">
        <v>0</v>
      </c>
      <c r="D27" s="129">
        <v>0</v>
      </c>
      <c r="E27" s="129">
        <v>0</v>
      </c>
      <c r="F27" s="136">
        <v>0</v>
      </c>
      <c r="G27" s="129">
        <v>0</v>
      </c>
      <c r="H27" s="129">
        <v>0</v>
      </c>
    </row>
    <row r="28" spans="1:8" x14ac:dyDescent="0.25">
      <c r="A28" s="18"/>
      <c r="B28" s="16" t="s">
        <v>367</v>
      </c>
      <c r="C28" s="131">
        <v>0</v>
      </c>
      <c r="D28" s="129">
        <v>0</v>
      </c>
      <c r="E28" s="129">
        <v>0</v>
      </c>
      <c r="F28" s="136">
        <v>0</v>
      </c>
      <c r="G28" s="129">
        <v>0</v>
      </c>
      <c r="H28" s="129">
        <v>0</v>
      </c>
    </row>
    <row r="29" spans="1:8" x14ac:dyDescent="0.25">
      <c r="A29" s="229" t="s">
        <v>447</v>
      </c>
      <c r="B29" s="230"/>
      <c r="C29" s="131">
        <f t="shared" ref="C29:H29" si="3">SUM(C30:C38)</f>
        <v>0</v>
      </c>
      <c r="D29" s="129">
        <f t="shared" si="3"/>
        <v>0</v>
      </c>
      <c r="E29" s="129">
        <f t="shared" si="3"/>
        <v>0</v>
      </c>
      <c r="F29" s="136">
        <f t="shared" si="3"/>
        <v>0</v>
      </c>
      <c r="G29" s="129">
        <f t="shared" si="3"/>
        <v>0</v>
      </c>
      <c r="H29" s="129">
        <f t="shared" si="3"/>
        <v>0</v>
      </c>
    </row>
    <row r="30" spans="1:8" x14ac:dyDescent="0.25">
      <c r="A30" s="18"/>
      <c r="B30" s="16" t="s">
        <v>446</v>
      </c>
      <c r="C30" s="131">
        <v>0</v>
      </c>
      <c r="D30" s="129">
        <v>0</v>
      </c>
      <c r="E30" s="129">
        <v>0</v>
      </c>
      <c r="F30" s="136">
        <v>0</v>
      </c>
      <c r="G30" s="129">
        <v>0</v>
      </c>
      <c r="H30" s="129">
        <v>0</v>
      </c>
    </row>
    <row r="31" spans="1:8" x14ac:dyDescent="0.25">
      <c r="A31" s="18"/>
      <c r="B31" s="16" t="s">
        <v>368</v>
      </c>
      <c r="C31" s="131">
        <v>0</v>
      </c>
      <c r="D31" s="129">
        <v>0</v>
      </c>
      <c r="E31" s="129">
        <v>0</v>
      </c>
      <c r="F31" s="136">
        <v>0</v>
      </c>
      <c r="G31" s="129">
        <v>0</v>
      </c>
      <c r="H31" s="129">
        <v>0</v>
      </c>
    </row>
    <row r="32" spans="1:8" x14ac:dyDescent="0.25">
      <c r="A32" s="18"/>
      <c r="B32" s="16" t="s">
        <v>369</v>
      </c>
      <c r="C32" s="131">
        <v>0</v>
      </c>
      <c r="D32" s="129">
        <v>0</v>
      </c>
      <c r="E32" s="129">
        <v>0</v>
      </c>
      <c r="F32" s="136">
        <v>0</v>
      </c>
      <c r="G32" s="129">
        <v>0</v>
      </c>
      <c r="H32" s="129">
        <v>0</v>
      </c>
    </row>
    <row r="33" spans="1:8" x14ac:dyDescent="0.25">
      <c r="A33" s="18"/>
      <c r="B33" s="16" t="s">
        <v>370</v>
      </c>
      <c r="C33" s="131">
        <v>0</v>
      </c>
      <c r="D33" s="129">
        <v>0</v>
      </c>
      <c r="E33" s="129">
        <v>0</v>
      </c>
      <c r="F33" s="136">
        <v>0</v>
      </c>
      <c r="G33" s="129">
        <v>0</v>
      </c>
      <c r="H33" s="129">
        <v>0</v>
      </c>
    </row>
    <row r="34" spans="1:8" x14ac:dyDescent="0.25">
      <c r="A34" s="18"/>
      <c r="B34" s="16" t="s">
        <v>371</v>
      </c>
      <c r="C34" s="131">
        <v>0</v>
      </c>
      <c r="D34" s="129">
        <v>0</v>
      </c>
      <c r="E34" s="129">
        <v>0</v>
      </c>
      <c r="F34" s="136">
        <v>0</v>
      </c>
      <c r="G34" s="129">
        <v>0</v>
      </c>
      <c r="H34" s="129">
        <v>0</v>
      </c>
    </row>
    <row r="35" spans="1:8" x14ac:dyDescent="0.25">
      <c r="A35" s="18"/>
      <c r="B35" s="16" t="s">
        <v>372</v>
      </c>
      <c r="C35" s="131">
        <v>0</v>
      </c>
      <c r="D35" s="129">
        <v>0</v>
      </c>
      <c r="E35" s="129">
        <v>0</v>
      </c>
      <c r="F35" s="136">
        <v>0</v>
      </c>
      <c r="G35" s="129">
        <v>0</v>
      </c>
      <c r="H35" s="129">
        <v>0</v>
      </c>
    </row>
    <row r="36" spans="1:8" x14ac:dyDescent="0.25">
      <c r="A36" s="18"/>
      <c r="B36" s="16" t="s">
        <v>373</v>
      </c>
      <c r="C36" s="131">
        <v>0</v>
      </c>
      <c r="D36" s="129">
        <v>0</v>
      </c>
      <c r="E36" s="129">
        <v>0</v>
      </c>
      <c r="F36" s="136">
        <v>0</v>
      </c>
      <c r="G36" s="129">
        <v>0</v>
      </c>
      <c r="H36" s="129">
        <v>0</v>
      </c>
    </row>
    <row r="37" spans="1:8" x14ac:dyDescent="0.25">
      <c r="A37" s="18"/>
      <c r="B37" s="16" t="s">
        <v>374</v>
      </c>
      <c r="C37" s="131">
        <v>0</v>
      </c>
      <c r="D37" s="129">
        <v>0</v>
      </c>
      <c r="E37" s="129">
        <v>0</v>
      </c>
      <c r="F37" s="136">
        <v>0</v>
      </c>
      <c r="G37" s="129">
        <v>0</v>
      </c>
      <c r="H37" s="129">
        <v>0</v>
      </c>
    </row>
    <row r="38" spans="1:8" x14ac:dyDescent="0.25">
      <c r="A38" s="18"/>
      <c r="B38" s="16" t="s">
        <v>375</v>
      </c>
      <c r="C38" s="131">
        <v>0</v>
      </c>
      <c r="D38" s="129">
        <v>0</v>
      </c>
      <c r="E38" s="129">
        <v>0</v>
      </c>
      <c r="F38" s="136">
        <v>0</v>
      </c>
      <c r="G38" s="129">
        <v>0</v>
      </c>
      <c r="H38" s="129">
        <v>0</v>
      </c>
    </row>
    <row r="39" spans="1:8" x14ac:dyDescent="0.25">
      <c r="A39" s="229" t="s">
        <v>448</v>
      </c>
      <c r="B39" s="253"/>
      <c r="C39" s="136">
        <f t="shared" ref="C39:H39" si="4">SUM(C40:C43)</f>
        <v>0</v>
      </c>
      <c r="D39" s="129">
        <f t="shared" si="4"/>
        <v>0</v>
      </c>
      <c r="E39" s="129">
        <f t="shared" si="4"/>
        <v>0</v>
      </c>
      <c r="F39" s="136">
        <f t="shared" si="4"/>
        <v>0</v>
      </c>
      <c r="G39" s="129">
        <f t="shared" si="4"/>
        <v>0</v>
      </c>
      <c r="H39" s="129">
        <f t="shared" si="4"/>
        <v>0</v>
      </c>
    </row>
    <row r="40" spans="1:8" x14ac:dyDescent="0.25">
      <c r="A40" s="18"/>
      <c r="B40" s="38" t="s">
        <v>444</v>
      </c>
      <c r="C40" s="136">
        <v>0</v>
      </c>
      <c r="D40" s="129">
        <v>0</v>
      </c>
      <c r="E40" s="129">
        <v>0</v>
      </c>
      <c r="F40" s="136">
        <v>0</v>
      </c>
      <c r="G40" s="129">
        <v>0</v>
      </c>
      <c r="H40" s="129">
        <v>0</v>
      </c>
    </row>
    <row r="41" spans="1:8" x14ac:dyDescent="0.25">
      <c r="A41" s="18"/>
      <c r="B41" s="38" t="s">
        <v>445</v>
      </c>
      <c r="C41" s="136">
        <v>0</v>
      </c>
      <c r="D41" s="129">
        <v>0</v>
      </c>
      <c r="E41" s="129">
        <v>0</v>
      </c>
      <c r="F41" s="136">
        <v>0</v>
      </c>
      <c r="G41" s="129">
        <v>0</v>
      </c>
      <c r="H41" s="129">
        <v>0</v>
      </c>
    </row>
    <row r="42" spans="1:8" x14ac:dyDescent="0.25">
      <c r="A42" s="18"/>
      <c r="B42" s="38" t="s">
        <v>376</v>
      </c>
      <c r="C42" s="136">
        <v>0</v>
      </c>
      <c r="D42" s="129">
        <v>0</v>
      </c>
      <c r="E42" s="129">
        <v>0</v>
      </c>
      <c r="F42" s="136">
        <v>0</v>
      </c>
      <c r="G42" s="129">
        <v>0</v>
      </c>
      <c r="H42" s="129">
        <v>0</v>
      </c>
    </row>
    <row r="43" spans="1:8" x14ac:dyDescent="0.25">
      <c r="A43" s="18"/>
      <c r="B43" s="38" t="s">
        <v>377</v>
      </c>
      <c r="C43" s="136">
        <v>0</v>
      </c>
      <c r="D43" s="129">
        <v>0</v>
      </c>
      <c r="E43" s="129">
        <v>0</v>
      </c>
      <c r="F43" s="136">
        <v>0</v>
      </c>
      <c r="G43" s="129">
        <v>0</v>
      </c>
      <c r="H43" s="129">
        <v>0</v>
      </c>
    </row>
    <row r="44" spans="1:8" x14ac:dyDescent="0.25">
      <c r="A44" s="229" t="s">
        <v>378</v>
      </c>
      <c r="B44" s="253"/>
      <c r="C44" s="136">
        <f>+C54</f>
        <v>17977772</v>
      </c>
      <c r="D44" s="136">
        <f t="shared" ref="D44:H44" si="5">+D54</f>
        <v>0</v>
      </c>
      <c r="E44" s="136">
        <f t="shared" si="5"/>
        <v>17977772</v>
      </c>
      <c r="F44" s="136">
        <f t="shared" si="5"/>
        <v>4106571</v>
      </c>
      <c r="G44" s="136">
        <f t="shared" si="5"/>
        <v>4106571</v>
      </c>
      <c r="H44" s="136">
        <f t="shared" si="5"/>
        <v>13871201</v>
      </c>
    </row>
    <row r="45" spans="1:8" x14ac:dyDescent="0.25">
      <c r="A45" s="229" t="s">
        <v>352</v>
      </c>
      <c r="B45" s="253"/>
      <c r="C45" s="136">
        <f>SUM(C47:C53)</f>
        <v>0</v>
      </c>
      <c r="D45" s="129">
        <f t="shared" ref="D45:G45" si="6">SUM(D47:D53)</f>
        <v>0</v>
      </c>
      <c r="E45" s="129">
        <v>0</v>
      </c>
      <c r="F45" s="136">
        <f t="shared" si="6"/>
        <v>0</v>
      </c>
      <c r="G45" s="129">
        <f t="shared" si="6"/>
        <v>0</v>
      </c>
      <c r="H45" s="129">
        <f>+E45</f>
        <v>0</v>
      </c>
    </row>
    <row r="46" spans="1:8" x14ac:dyDescent="0.25">
      <c r="A46" s="18"/>
      <c r="B46" s="38" t="s">
        <v>353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37">
        <v>0</v>
      </c>
    </row>
    <row r="47" spans="1:8" x14ac:dyDescent="0.25">
      <c r="A47" s="18"/>
      <c r="B47" s="38" t="s">
        <v>354</v>
      </c>
      <c r="C47" s="136">
        <v>0</v>
      </c>
      <c r="D47" s="129">
        <v>0</v>
      </c>
      <c r="E47" s="129">
        <v>0</v>
      </c>
      <c r="F47" s="136">
        <v>0</v>
      </c>
      <c r="G47" s="129">
        <v>0</v>
      </c>
      <c r="H47" s="129">
        <f>+E47</f>
        <v>0</v>
      </c>
    </row>
    <row r="48" spans="1:8" x14ac:dyDescent="0.25">
      <c r="A48" s="18"/>
      <c r="B48" s="38" t="s">
        <v>355</v>
      </c>
      <c r="C48" s="136">
        <v>0</v>
      </c>
      <c r="D48" s="129">
        <v>0</v>
      </c>
      <c r="E48" s="129">
        <v>0</v>
      </c>
      <c r="F48" s="136">
        <v>0</v>
      </c>
      <c r="G48" s="129">
        <v>0</v>
      </c>
      <c r="H48" s="129">
        <v>0</v>
      </c>
    </row>
    <row r="49" spans="1:8" x14ac:dyDescent="0.25">
      <c r="A49" s="18"/>
      <c r="B49" s="38" t="s">
        <v>356</v>
      </c>
      <c r="C49" s="136">
        <v>0</v>
      </c>
      <c r="D49" s="129">
        <v>0</v>
      </c>
      <c r="E49" s="129">
        <v>0</v>
      </c>
      <c r="F49" s="136">
        <v>0</v>
      </c>
      <c r="G49" s="129">
        <v>0</v>
      </c>
      <c r="H49" s="129">
        <v>0</v>
      </c>
    </row>
    <row r="50" spans="1:8" x14ac:dyDescent="0.25">
      <c r="A50" s="18"/>
      <c r="B50" s="38" t="s">
        <v>357</v>
      </c>
      <c r="C50" s="136">
        <v>0</v>
      </c>
      <c r="D50" s="129">
        <v>0</v>
      </c>
      <c r="E50" s="129">
        <v>0</v>
      </c>
      <c r="F50" s="136">
        <v>0</v>
      </c>
      <c r="G50" s="129">
        <v>0</v>
      </c>
      <c r="H50" s="129">
        <v>0</v>
      </c>
    </row>
    <row r="51" spans="1:8" x14ac:dyDescent="0.25">
      <c r="A51" s="18"/>
      <c r="B51" s="38" t="s">
        <v>358</v>
      </c>
      <c r="C51" s="136">
        <v>0</v>
      </c>
      <c r="D51" s="129">
        <v>0</v>
      </c>
      <c r="E51" s="129">
        <v>0</v>
      </c>
      <c r="F51" s="136">
        <v>0</v>
      </c>
      <c r="G51" s="129">
        <v>0</v>
      </c>
      <c r="H51" s="129">
        <v>0</v>
      </c>
    </row>
    <row r="52" spans="1:8" x14ac:dyDescent="0.25">
      <c r="A52" s="18"/>
      <c r="B52" s="38" t="s">
        <v>359</v>
      </c>
      <c r="C52" s="136">
        <v>0</v>
      </c>
      <c r="D52" s="129">
        <v>0</v>
      </c>
      <c r="E52" s="129">
        <v>0</v>
      </c>
      <c r="F52" s="136">
        <v>0</v>
      </c>
      <c r="G52" s="129">
        <v>0</v>
      </c>
      <c r="H52" s="129">
        <v>0</v>
      </c>
    </row>
    <row r="53" spans="1:8" x14ac:dyDescent="0.25">
      <c r="A53" s="18"/>
      <c r="B53" s="38" t="s">
        <v>360</v>
      </c>
      <c r="C53" s="136">
        <v>0</v>
      </c>
      <c r="D53" s="129">
        <v>0</v>
      </c>
      <c r="E53" s="129">
        <v>0</v>
      </c>
      <c r="F53" s="136">
        <v>0</v>
      </c>
      <c r="G53" s="129">
        <v>0</v>
      </c>
      <c r="H53" s="129">
        <v>0</v>
      </c>
    </row>
    <row r="54" spans="1:8" x14ac:dyDescent="0.25">
      <c r="A54" s="229" t="s">
        <v>361</v>
      </c>
      <c r="B54" s="253"/>
      <c r="C54" s="136">
        <f t="shared" ref="C54:H54" si="7">SUM(C55:C61)</f>
        <v>17977772</v>
      </c>
      <c r="D54" s="129">
        <f t="shared" si="7"/>
        <v>0</v>
      </c>
      <c r="E54" s="129">
        <f t="shared" si="7"/>
        <v>17977772</v>
      </c>
      <c r="F54" s="136">
        <f t="shared" si="7"/>
        <v>4106571</v>
      </c>
      <c r="G54" s="129">
        <f t="shared" si="7"/>
        <v>4106571</v>
      </c>
      <c r="H54" s="129">
        <f t="shared" si="7"/>
        <v>13871201</v>
      </c>
    </row>
    <row r="55" spans="1:8" x14ac:dyDescent="0.25">
      <c r="A55" s="18"/>
      <c r="B55" s="38" t="s">
        <v>362</v>
      </c>
      <c r="C55" s="136">
        <v>0</v>
      </c>
      <c r="D55" s="129">
        <v>0</v>
      </c>
      <c r="E55" s="129">
        <v>0</v>
      </c>
      <c r="F55" s="136">
        <v>0</v>
      </c>
      <c r="G55" s="129">
        <v>0</v>
      </c>
      <c r="H55" s="129">
        <v>0</v>
      </c>
    </row>
    <row r="56" spans="1:8" x14ac:dyDescent="0.25">
      <c r="A56" s="18"/>
      <c r="B56" s="38" t="s">
        <v>363</v>
      </c>
      <c r="C56" s="136">
        <v>0</v>
      </c>
      <c r="D56" s="129">
        <v>0</v>
      </c>
      <c r="E56" s="129">
        <v>0</v>
      </c>
      <c r="F56" s="136">
        <v>0</v>
      </c>
      <c r="G56" s="129">
        <v>0</v>
      </c>
      <c r="H56" s="129">
        <v>0</v>
      </c>
    </row>
    <row r="57" spans="1:8" x14ac:dyDescent="0.25">
      <c r="A57" s="18"/>
      <c r="B57" s="38" t="s">
        <v>364</v>
      </c>
      <c r="C57" s="136">
        <v>0</v>
      </c>
      <c r="D57" s="129">
        <v>0</v>
      </c>
      <c r="E57" s="129">
        <v>0</v>
      </c>
      <c r="F57" s="136">
        <v>0</v>
      </c>
      <c r="G57" s="129">
        <v>0</v>
      </c>
      <c r="H57" s="129">
        <v>0</v>
      </c>
    </row>
    <row r="58" spans="1:8" x14ac:dyDescent="0.25">
      <c r="A58" s="18"/>
      <c r="B58" s="38" t="s">
        <v>443</v>
      </c>
      <c r="C58" s="136">
        <v>0</v>
      </c>
      <c r="D58" s="129">
        <v>0</v>
      </c>
      <c r="E58" s="129">
        <v>0</v>
      </c>
      <c r="F58" s="136">
        <v>0</v>
      </c>
      <c r="G58" s="129">
        <v>0</v>
      </c>
      <c r="H58" s="129">
        <v>0</v>
      </c>
    </row>
    <row r="59" spans="1:8" x14ac:dyDescent="0.25">
      <c r="A59" s="18"/>
      <c r="B59" s="38" t="s">
        <v>365</v>
      </c>
      <c r="C59" s="131">
        <v>17977772</v>
      </c>
      <c r="D59" s="129">
        <v>0</v>
      </c>
      <c r="E59" s="129">
        <f>C59+D59</f>
        <v>17977772</v>
      </c>
      <c r="F59" s="136">
        <v>4106571</v>
      </c>
      <c r="G59" s="136">
        <v>4106571</v>
      </c>
      <c r="H59" s="129">
        <f>E59-G59</f>
        <v>13871201</v>
      </c>
    </row>
    <row r="60" spans="1:8" x14ac:dyDescent="0.25">
      <c r="A60" s="18"/>
      <c r="B60" s="38" t="s">
        <v>366</v>
      </c>
      <c r="C60" s="136">
        <v>0</v>
      </c>
      <c r="D60" s="129">
        <v>0</v>
      </c>
      <c r="E60" s="129">
        <v>0</v>
      </c>
      <c r="F60" s="136">
        <v>0</v>
      </c>
      <c r="G60" s="129">
        <v>0</v>
      </c>
      <c r="H60" s="129">
        <v>0</v>
      </c>
    </row>
    <row r="61" spans="1:8" x14ac:dyDescent="0.25">
      <c r="A61" s="18"/>
      <c r="B61" s="38" t="s">
        <v>367</v>
      </c>
      <c r="C61" s="136">
        <v>0</v>
      </c>
      <c r="D61" s="129">
        <v>0</v>
      </c>
      <c r="E61" s="129">
        <v>0</v>
      </c>
      <c r="F61" s="136">
        <v>0</v>
      </c>
      <c r="G61" s="129">
        <v>0</v>
      </c>
      <c r="H61" s="129">
        <v>0</v>
      </c>
    </row>
    <row r="62" spans="1:8" x14ac:dyDescent="0.25">
      <c r="A62" s="229" t="s">
        <v>447</v>
      </c>
      <c r="B62" s="253"/>
      <c r="C62" s="136">
        <f t="shared" ref="C62:H62" si="8">SUM(C63:C71)</f>
        <v>0</v>
      </c>
      <c r="D62" s="129">
        <f t="shared" si="8"/>
        <v>0</v>
      </c>
      <c r="E62" s="129">
        <f t="shared" si="8"/>
        <v>0</v>
      </c>
      <c r="F62" s="136">
        <f t="shared" si="8"/>
        <v>0</v>
      </c>
      <c r="G62" s="129">
        <f t="shared" si="8"/>
        <v>0</v>
      </c>
      <c r="H62" s="129">
        <f t="shared" si="8"/>
        <v>0</v>
      </c>
    </row>
    <row r="63" spans="1:8" x14ac:dyDescent="0.25">
      <c r="A63" s="18"/>
      <c r="B63" s="38" t="s">
        <v>446</v>
      </c>
      <c r="C63" s="136">
        <v>0</v>
      </c>
      <c r="D63" s="129">
        <v>0</v>
      </c>
      <c r="E63" s="129">
        <v>0</v>
      </c>
      <c r="F63" s="136">
        <v>0</v>
      </c>
      <c r="G63" s="129">
        <v>0</v>
      </c>
      <c r="H63" s="129">
        <v>0</v>
      </c>
    </row>
    <row r="64" spans="1:8" x14ac:dyDescent="0.25">
      <c r="A64" s="18"/>
      <c r="B64" s="38" t="s">
        <v>368</v>
      </c>
      <c r="C64" s="136">
        <v>0</v>
      </c>
      <c r="D64" s="129">
        <v>0</v>
      </c>
      <c r="E64" s="129">
        <v>0</v>
      </c>
      <c r="F64" s="136">
        <v>0</v>
      </c>
      <c r="G64" s="129">
        <v>0</v>
      </c>
      <c r="H64" s="129">
        <v>0</v>
      </c>
    </row>
    <row r="65" spans="1:8" x14ac:dyDescent="0.25">
      <c r="A65" s="18"/>
      <c r="B65" s="38" t="s">
        <v>369</v>
      </c>
      <c r="C65" s="136">
        <v>0</v>
      </c>
      <c r="D65" s="129">
        <v>0</v>
      </c>
      <c r="E65" s="129">
        <v>0</v>
      </c>
      <c r="F65" s="136">
        <v>0</v>
      </c>
      <c r="G65" s="129">
        <v>0</v>
      </c>
      <c r="H65" s="129">
        <v>0</v>
      </c>
    </row>
    <row r="66" spans="1:8" x14ac:dyDescent="0.25">
      <c r="A66" s="18"/>
      <c r="B66" s="38" t="s">
        <v>370</v>
      </c>
      <c r="C66" s="136">
        <v>0</v>
      </c>
      <c r="D66" s="129">
        <v>0</v>
      </c>
      <c r="E66" s="129">
        <v>0</v>
      </c>
      <c r="F66" s="136">
        <v>0</v>
      </c>
      <c r="G66" s="129">
        <v>0</v>
      </c>
      <c r="H66" s="129">
        <v>0</v>
      </c>
    </row>
    <row r="67" spans="1:8" x14ac:dyDescent="0.25">
      <c r="A67" s="18"/>
      <c r="B67" s="38" t="s">
        <v>371</v>
      </c>
      <c r="C67" s="136">
        <v>0</v>
      </c>
      <c r="D67" s="129">
        <v>0</v>
      </c>
      <c r="E67" s="129">
        <v>0</v>
      </c>
      <c r="F67" s="136">
        <v>0</v>
      </c>
      <c r="G67" s="129">
        <v>0</v>
      </c>
      <c r="H67" s="129">
        <v>0</v>
      </c>
    </row>
    <row r="68" spans="1:8" x14ac:dyDescent="0.25">
      <c r="A68" s="18"/>
      <c r="B68" s="38" t="s">
        <v>372</v>
      </c>
      <c r="C68" s="136">
        <v>0</v>
      </c>
      <c r="D68" s="129">
        <v>0</v>
      </c>
      <c r="E68" s="129">
        <v>0</v>
      </c>
      <c r="F68" s="136">
        <v>0</v>
      </c>
      <c r="G68" s="129">
        <v>0</v>
      </c>
      <c r="H68" s="129">
        <v>0</v>
      </c>
    </row>
    <row r="69" spans="1:8" x14ac:dyDescent="0.25">
      <c r="A69" s="18"/>
      <c r="B69" s="38" t="s">
        <v>373</v>
      </c>
      <c r="C69" s="136">
        <v>0</v>
      </c>
      <c r="D69" s="129">
        <v>0</v>
      </c>
      <c r="E69" s="129">
        <v>0</v>
      </c>
      <c r="F69" s="136">
        <v>0</v>
      </c>
      <c r="G69" s="129">
        <v>0</v>
      </c>
      <c r="H69" s="129">
        <v>0</v>
      </c>
    </row>
    <row r="70" spans="1:8" x14ac:dyDescent="0.25">
      <c r="A70" s="18"/>
      <c r="B70" s="38" t="s">
        <v>374</v>
      </c>
      <c r="C70" s="136">
        <v>0</v>
      </c>
      <c r="D70" s="129">
        <v>0</v>
      </c>
      <c r="E70" s="129">
        <v>0</v>
      </c>
      <c r="F70" s="136">
        <v>0</v>
      </c>
      <c r="G70" s="129">
        <v>0</v>
      </c>
      <c r="H70" s="129">
        <v>0</v>
      </c>
    </row>
    <row r="71" spans="1:8" x14ac:dyDescent="0.25">
      <c r="A71" s="18"/>
      <c r="B71" s="38" t="s">
        <v>375</v>
      </c>
      <c r="C71" s="136">
        <v>0</v>
      </c>
      <c r="D71" s="129">
        <v>0</v>
      </c>
      <c r="E71" s="129">
        <v>0</v>
      </c>
      <c r="F71" s="136">
        <v>0</v>
      </c>
      <c r="G71" s="129">
        <v>0</v>
      </c>
      <c r="H71" s="129">
        <v>0</v>
      </c>
    </row>
    <row r="72" spans="1:8" x14ac:dyDescent="0.25">
      <c r="A72" s="229" t="s">
        <v>448</v>
      </c>
      <c r="B72" s="253"/>
      <c r="C72" s="136">
        <f t="shared" ref="C72:H72" si="9">SUM(C73:C76)</f>
        <v>0</v>
      </c>
      <c r="D72" s="129">
        <f t="shared" si="9"/>
        <v>0</v>
      </c>
      <c r="E72" s="129">
        <f t="shared" si="9"/>
        <v>0</v>
      </c>
      <c r="F72" s="136">
        <f t="shared" si="9"/>
        <v>0</v>
      </c>
      <c r="G72" s="129">
        <f t="shared" si="9"/>
        <v>0</v>
      </c>
      <c r="H72" s="129">
        <f t="shared" si="9"/>
        <v>0</v>
      </c>
    </row>
    <row r="73" spans="1:8" x14ac:dyDescent="0.25">
      <c r="A73" s="18"/>
      <c r="B73" s="38" t="s">
        <v>444</v>
      </c>
      <c r="C73" s="136">
        <v>0</v>
      </c>
      <c r="D73" s="129">
        <v>0</v>
      </c>
      <c r="E73" s="129">
        <v>0</v>
      </c>
      <c r="F73" s="136">
        <v>0</v>
      </c>
      <c r="G73" s="129">
        <v>0</v>
      </c>
      <c r="H73" s="129">
        <v>0</v>
      </c>
    </row>
    <row r="74" spans="1:8" x14ac:dyDescent="0.25">
      <c r="A74" s="18"/>
      <c r="B74" s="38" t="s">
        <v>445</v>
      </c>
      <c r="C74" s="136">
        <v>0</v>
      </c>
      <c r="D74" s="129">
        <v>0</v>
      </c>
      <c r="E74" s="129">
        <v>0</v>
      </c>
      <c r="F74" s="136">
        <v>0</v>
      </c>
      <c r="G74" s="129">
        <v>0</v>
      </c>
      <c r="H74" s="129">
        <v>0</v>
      </c>
    </row>
    <row r="75" spans="1:8" x14ac:dyDescent="0.25">
      <c r="A75" s="18"/>
      <c r="B75" s="38" t="s">
        <v>376</v>
      </c>
      <c r="C75" s="136">
        <v>0</v>
      </c>
      <c r="D75" s="129">
        <v>0</v>
      </c>
      <c r="E75" s="129">
        <v>0</v>
      </c>
      <c r="F75" s="136">
        <v>0</v>
      </c>
      <c r="G75" s="129">
        <v>0</v>
      </c>
      <c r="H75" s="129">
        <v>0</v>
      </c>
    </row>
    <row r="76" spans="1:8" x14ac:dyDescent="0.25">
      <c r="A76" s="18"/>
      <c r="B76" s="38" t="s">
        <v>377</v>
      </c>
      <c r="C76" s="136">
        <v>0</v>
      </c>
      <c r="D76" s="129">
        <v>0</v>
      </c>
      <c r="E76" s="129">
        <v>0</v>
      </c>
      <c r="F76" s="136">
        <v>0</v>
      </c>
      <c r="G76" s="129">
        <v>0</v>
      </c>
      <c r="H76" s="129">
        <v>0</v>
      </c>
    </row>
    <row r="77" spans="1:8" x14ac:dyDescent="0.25">
      <c r="A77" s="233" t="s">
        <v>379</v>
      </c>
      <c r="B77" s="252"/>
      <c r="C77" s="138">
        <f>+C44+C11</f>
        <v>17977772</v>
      </c>
      <c r="D77" s="138">
        <f t="shared" ref="D77:H77" si="10">+D44+D11</f>
        <v>0</v>
      </c>
      <c r="E77" s="138">
        <f t="shared" si="10"/>
        <v>17977772</v>
      </c>
      <c r="F77" s="138">
        <f t="shared" si="10"/>
        <v>4106571</v>
      </c>
      <c r="G77" s="138">
        <f t="shared" si="10"/>
        <v>4106571</v>
      </c>
      <c r="H77" s="138">
        <f t="shared" si="10"/>
        <v>13871201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workbookViewId="0">
      <selection activeCell="C35" sqref="C35"/>
    </sheetView>
  </sheetViews>
  <sheetFormatPr baseColWidth="10" defaultRowHeight="15" x14ac:dyDescent="0.25"/>
  <cols>
    <col min="1" max="1" width="87.5703125" style="23" bestFit="1" customWidth="1"/>
    <col min="2" max="2" width="13.28515625" style="88" bestFit="1" customWidth="1"/>
    <col min="3" max="3" width="13" style="88" customWidth="1"/>
    <col min="4" max="4" width="13.140625" style="88" customWidth="1"/>
    <col min="5" max="5" width="14" style="88" customWidth="1"/>
    <col min="6" max="6" width="13.7109375" style="88" customWidth="1"/>
    <col min="7" max="7" width="14.42578125" style="88" customWidth="1"/>
  </cols>
  <sheetData>
    <row r="1" spans="1:7" x14ac:dyDescent="0.25">
      <c r="A1" s="249" t="s">
        <v>459</v>
      </c>
      <c r="B1" s="250"/>
      <c r="C1" s="250"/>
      <c r="D1" s="250"/>
      <c r="E1" s="250"/>
      <c r="F1" s="250"/>
      <c r="G1" s="251"/>
    </row>
    <row r="2" spans="1:7" s="11" customFormat="1" x14ac:dyDescent="0.25">
      <c r="A2" s="245" t="s">
        <v>458</v>
      </c>
      <c r="B2" s="206"/>
      <c r="C2" s="206"/>
      <c r="D2" s="206"/>
      <c r="E2" s="206"/>
      <c r="F2" s="206"/>
      <c r="G2" s="206"/>
    </row>
    <row r="3" spans="1:7" x14ac:dyDescent="0.25">
      <c r="A3" s="241" t="s">
        <v>406</v>
      </c>
      <c r="B3" s="195"/>
      <c r="C3" s="195"/>
      <c r="D3" s="195"/>
      <c r="E3" s="195"/>
      <c r="F3" s="195"/>
      <c r="G3" s="242"/>
    </row>
    <row r="4" spans="1:7" x14ac:dyDescent="0.25">
      <c r="A4" s="241" t="s">
        <v>380</v>
      </c>
      <c r="B4" s="195"/>
      <c r="C4" s="195"/>
      <c r="D4" s="195"/>
      <c r="E4" s="195"/>
      <c r="F4" s="195"/>
      <c r="G4" s="242"/>
    </row>
    <row r="5" spans="1:7" x14ac:dyDescent="0.25">
      <c r="A5" s="215" t="s">
        <v>484</v>
      </c>
      <c r="B5" s="195"/>
      <c r="C5" s="195"/>
      <c r="D5" s="195"/>
      <c r="E5" s="195"/>
      <c r="F5" s="195"/>
      <c r="G5" s="216"/>
    </row>
    <row r="6" spans="1:7" x14ac:dyDescent="0.25">
      <c r="A6" s="241" t="s">
        <v>0</v>
      </c>
      <c r="B6" s="195"/>
      <c r="C6" s="195"/>
      <c r="D6" s="195"/>
      <c r="E6" s="195"/>
      <c r="F6" s="195"/>
      <c r="G6" s="242"/>
    </row>
    <row r="7" spans="1:7" x14ac:dyDescent="0.25">
      <c r="A7" s="209" t="s">
        <v>1</v>
      </c>
      <c r="B7" s="235" t="s">
        <v>272</v>
      </c>
      <c r="C7" s="235"/>
      <c r="D7" s="235"/>
      <c r="E7" s="235"/>
      <c r="F7" s="235"/>
      <c r="G7" s="235" t="s">
        <v>347</v>
      </c>
    </row>
    <row r="8" spans="1:7" x14ac:dyDescent="0.25">
      <c r="A8" s="195"/>
      <c r="B8" s="219" t="s">
        <v>190</v>
      </c>
      <c r="C8" s="142" t="s">
        <v>227</v>
      </c>
      <c r="D8" s="219" t="s">
        <v>229</v>
      </c>
      <c r="E8" s="219" t="s">
        <v>191</v>
      </c>
      <c r="F8" s="219" t="s">
        <v>193</v>
      </c>
      <c r="G8" s="219"/>
    </row>
    <row r="9" spans="1:7" x14ac:dyDescent="0.25">
      <c r="A9" s="208"/>
      <c r="B9" s="220"/>
      <c r="C9" s="147" t="s">
        <v>228</v>
      </c>
      <c r="D9" s="220"/>
      <c r="E9" s="220"/>
      <c r="F9" s="220"/>
      <c r="G9" s="220"/>
    </row>
    <row r="10" spans="1:7" x14ac:dyDescent="0.25">
      <c r="A10" s="17" t="s">
        <v>381</v>
      </c>
      <c r="B10" s="129">
        <f t="shared" ref="B10:G10" si="0">SUM(B11:B20)</f>
        <v>0</v>
      </c>
      <c r="C10" s="129">
        <f t="shared" si="0"/>
        <v>0</v>
      </c>
      <c r="D10" s="129">
        <f t="shared" si="0"/>
        <v>0</v>
      </c>
      <c r="E10" s="129">
        <f t="shared" si="0"/>
        <v>0</v>
      </c>
      <c r="F10" s="129">
        <f t="shared" si="0"/>
        <v>0</v>
      </c>
      <c r="G10" s="129">
        <f t="shared" si="0"/>
        <v>0</v>
      </c>
    </row>
    <row r="11" spans="1:7" x14ac:dyDescent="0.25">
      <c r="A11" s="18" t="s">
        <v>382</v>
      </c>
      <c r="B11" s="129">
        <v>0</v>
      </c>
      <c r="C11" s="129">
        <v>0</v>
      </c>
      <c r="D11" s="129">
        <v>0</v>
      </c>
      <c r="E11" s="129">
        <v>0</v>
      </c>
      <c r="F11" s="129">
        <v>0</v>
      </c>
      <c r="G11" s="129">
        <f>+D11-E11</f>
        <v>0</v>
      </c>
    </row>
    <row r="12" spans="1:7" x14ac:dyDescent="0.25">
      <c r="A12" s="18" t="s">
        <v>383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</row>
    <row r="13" spans="1:7" x14ac:dyDescent="0.25">
      <c r="A13" s="18" t="s">
        <v>384</v>
      </c>
      <c r="B13" s="129">
        <v>0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</row>
    <row r="14" spans="1:7" x14ac:dyDescent="0.25">
      <c r="A14" s="18" t="s">
        <v>385</v>
      </c>
      <c r="B14" s="129">
        <v>0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</row>
    <row r="15" spans="1:7" x14ac:dyDescent="0.25">
      <c r="A15" s="18" t="s">
        <v>386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</row>
    <row r="16" spans="1:7" x14ac:dyDescent="0.25">
      <c r="A16" s="18" t="s">
        <v>387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8" t="s">
        <v>449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0.75" hidden="1" customHeight="1" x14ac:dyDescent="0.25">
      <c r="A18" s="4" t="s">
        <v>388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hidden="1" x14ac:dyDescent="0.25">
      <c r="A19" s="4" t="s">
        <v>389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</row>
    <row r="20" spans="1:7" x14ac:dyDescent="0.25">
      <c r="A20" s="18" t="s">
        <v>390</v>
      </c>
      <c r="B20" s="129">
        <v>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</row>
    <row r="21" spans="1:7" x14ac:dyDescent="0.25">
      <c r="A21" s="17" t="s">
        <v>391</v>
      </c>
      <c r="B21" s="129">
        <f>+B22+B23</f>
        <v>0</v>
      </c>
      <c r="C21" s="129">
        <f t="shared" ref="C21:G21" si="1">+C22+C23</f>
        <v>0</v>
      </c>
      <c r="D21" s="129">
        <f t="shared" si="1"/>
        <v>0</v>
      </c>
      <c r="E21" s="129">
        <f t="shared" si="1"/>
        <v>0</v>
      </c>
      <c r="F21" s="129">
        <f t="shared" si="1"/>
        <v>0</v>
      </c>
      <c r="G21" s="129">
        <f t="shared" si="1"/>
        <v>0</v>
      </c>
    </row>
    <row r="22" spans="1:7" x14ac:dyDescent="0.25">
      <c r="A22" s="18" t="s">
        <v>382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x14ac:dyDescent="0.25">
      <c r="A23" s="18" t="s">
        <v>383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>+D23-E23</f>
        <v>0</v>
      </c>
    </row>
    <row r="24" spans="1:7" x14ac:dyDescent="0.25">
      <c r="A24" s="18" t="s">
        <v>384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x14ac:dyDescent="0.25">
      <c r="A25" s="18" t="s">
        <v>385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8" t="s">
        <v>386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</row>
    <row r="27" spans="1:7" x14ac:dyDescent="0.25">
      <c r="A27" s="18" t="s">
        <v>387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</row>
    <row r="28" spans="1:7" x14ac:dyDescent="0.25">
      <c r="A28" s="18" t="s">
        <v>449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hidden="1" x14ac:dyDescent="0.25">
      <c r="A29" s="4" t="s">
        <v>388</v>
      </c>
      <c r="B29" s="129">
        <v>0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</row>
    <row r="30" spans="1:7" hidden="1" x14ac:dyDescent="0.25">
      <c r="A30" s="4" t="s">
        <v>389</v>
      </c>
      <c r="B30" s="129">
        <v>0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</row>
    <row r="31" spans="1:7" x14ac:dyDescent="0.25">
      <c r="A31" s="18" t="s">
        <v>390</v>
      </c>
      <c r="B31" s="129">
        <v>0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</row>
    <row r="32" spans="1:7" x14ac:dyDescent="0.25">
      <c r="A32" s="21" t="s">
        <v>450</v>
      </c>
      <c r="B32" s="128">
        <f t="shared" ref="B32:G32" si="2">+B10+B21</f>
        <v>0</v>
      </c>
      <c r="C32" s="128">
        <f t="shared" si="2"/>
        <v>0</v>
      </c>
      <c r="D32" s="128">
        <f t="shared" si="2"/>
        <v>0</v>
      </c>
      <c r="E32" s="128">
        <f t="shared" si="2"/>
        <v>0</v>
      </c>
      <c r="F32" s="128">
        <f t="shared" si="2"/>
        <v>0</v>
      </c>
      <c r="G32" s="128">
        <f t="shared" si="2"/>
        <v>0</v>
      </c>
    </row>
    <row r="34" spans="2:2" x14ac:dyDescent="0.25">
      <c r="B34" s="161"/>
    </row>
    <row r="35" spans="2:2" x14ac:dyDescent="0.25">
      <c r="B35" s="161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2022-01-11T15:54:21Z</cp:lastPrinted>
  <dcterms:created xsi:type="dcterms:W3CDTF">2016-11-25T14:52:45Z</dcterms:created>
  <dcterms:modified xsi:type="dcterms:W3CDTF">2022-04-22T21:53:52Z</dcterms:modified>
</cp:coreProperties>
</file>