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OFS\"/>
    </mc:Choice>
  </mc:AlternateContent>
  <xr:revisionPtr revIDLastSave="0" documentId="13_ncr:1_{EDB9D756-7AAC-4147-B3D5-27E05F24E1D4}" xr6:coauthVersionLast="47" xr6:coauthVersionMax="47" xr10:uidLastSave="{00000000-0000-0000-0000-000000000000}"/>
  <bookViews>
    <workbookView xWindow="-120" yWindow="-120" windowWidth="29040" windowHeight="158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</workbook>
</file>

<file path=xl/calcChain.xml><?xml version="1.0" encoding="utf-8"?>
<calcChain xmlns="http://schemas.openxmlformats.org/spreadsheetml/2006/main">
  <c r="D14" i="7" l="1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6" i="7" l="1"/>
  <c r="D69" i="4"/>
  <c r="E69" i="4" s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D49" i="4"/>
  <c r="E49" i="4" s="1"/>
  <c r="F5" i="1"/>
  <c r="E5" i="1"/>
  <c r="E10" i="7" l="1"/>
  <c r="F16" i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9" l="1"/>
  <c r="A1" i="8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<sst xmlns="http://schemas.openxmlformats.org/spreadsheetml/2006/main" count="635" uniqueCount="460">
  <si>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</si>
  <si>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</si>
  <si>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</si>
  <si>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</si>
  <si>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</si>
  <si>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</si>
  <si>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</si>
  <si>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</si>
  <si>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</si>
  <si>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</si>
  <si>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</si>
  <si>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</si>
  <si>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</si>
  <si>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</si>
  <si>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</si>
  <si>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</si>
  <si>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</si>
  <si>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</si>
  <si>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</si>
  <si>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</si>
  <si>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</si>
  <si>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</si>
  <si>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</si>
  <si>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</si>
  <si>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</si>
  <si>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</si>
  <si>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</si>
  <si>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</si>
  <si>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</si>
  <si>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</si>
  <si>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</si>
  <si>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</si>
  <si>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</si>
  <si>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</si>
  <si>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</si>
  <si>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</si>
  <si>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</si>
  <si>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</si>
  <si>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</si>
  <si>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</si>
  <si>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</si>
  <si>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</si>
  <si>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</si>
  <si>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</si>
  <si>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</si>
  <si>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</si>
  <si>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</si>
  <si>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</si>
  <si>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</si>
  <si>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</si>
  <si>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</si>
  <si>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</si>
  <si>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</si>
  <si>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</si>
  <si>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</si>
  <si>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</si>
  <si>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</si>
  <si>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</si>
  <si>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</si>
  <si>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</si>
  <si>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</si>
  <si>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</si>
  <si>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</si>
  <si>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</si>
  <si>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</si>
  <si>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</si>
  <si>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</si>
  <si>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</si>
  <si>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</si>
  <si>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</si>
  <si>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</si>
  <si>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</si>
  <si>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</si>
  <si>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</si>
  <si>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</si>
  <si>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</si>
  <si>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</si>
  <si>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</si>
  <si>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</si>
  <si>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</si>
  <si>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</si>
  <si>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</si>
  <si>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</si>
  <si>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</si>
  <si>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</si>
  <si>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</si>
  <si>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</si>
  <si>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</si>
  <si>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</si>
  <si>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</si>
  <si>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</si>
  <si>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</si>
  <si>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</si>
  <si>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</si>
  <si>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</si>
  <si>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</si>
  <si>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</si>
  <si>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</si>
  <si>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</si>
  <si>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</si>
  <si>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</si>
  <si>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</si>
  <si>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</si>
  <si>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</si>
  <si>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</si>
  <si>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</si>
  <si>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</si>
  <si>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</si>
  <si>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</si>
  <si>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</si>
  <si>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</si>
  <si>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</si>
  <si>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</si>
  <si>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</si>
  <si>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</si>
  <si>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</si>
  <si>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</si>
  <si>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</si>
  <si>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</si>
  <si>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</si>
  <si>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</si>
  <si>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</si>
  <si>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</si>
  <si>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</si>
  <si>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</si>
  <si>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</si>
  <si>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</si>
  <si>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</si>
  <si>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</si>
  <si>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</si>
  <si>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</si>
  <si>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</si>
  <si>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</si>
  <si>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</si>
  <si>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</si>
  <si>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</si>
  <si>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</si>
  <si>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</si>
  <si>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</si>
  <si>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</si>
  <si>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</si>
  <si>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</si>
  <si>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</si>
  <si>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</si>
  <si>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</si>
  <si>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</si>
  <si>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</si>
  <si>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</si>
  <si>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</si>
  <si>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</si>
  <si>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</si>
  <si>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</si>
  <si>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</si>
  <si>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</si>
  <si>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</si>
  <si>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</si>
  <si>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</si>
  <si>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</si>
  <si>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</si>
  <si>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</si>
  <si>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</si>
  <si>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</si>
  <si>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</si>
  <si>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</si>
  <si>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</si>
  <si>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</si>
  <si>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</si>
  <si>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</si>
  <si>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</si>
  <si>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</si>
  <si>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</si>
  <si>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</si>
  <si>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</si>
  <si>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</si>
  <si>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</si>
  <si>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</si>
  <si>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</si>
  <si>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</si>
  <si>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</si>
  <si>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</si>
  <si>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</si>
  <si>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</si>
  <si>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</si>
  <si>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</si>
  <si>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</si>
  <si>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</si>
  <si>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</si>
  <si>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</si>
  <si>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</si>
  <si>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</si>
  <si>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</si>
  <si>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</si>
  <si>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</si>
  <si>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</si>
  <si>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</si>
  <si>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</si>
  <si>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</si>
  <si>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</si>
  <si>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</si>
  <si>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</si>
  <si>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</si>
  <si>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</si>
  <si>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</si>
  <si>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</si>
  <si>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</si>
  <si>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</si>
  <si>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</si>
  <si>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</si>
  <si>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</si>
  <si>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</si>
  <si>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</si>
  <si>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</si>
  <si>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</si>
  <si>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</si>
  <si>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</si>
  <si>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</si>
  <si>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</si>
  <si>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</si>
  <si>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</si>
  <si>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</si>
  <si>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</si>
  <si>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</si>
  <si>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</si>
  <si>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</si>
  <si>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</si>
  <si>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</si>
  <si>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</si>
  <si>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</si>
  <si>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</si>
  <si>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</si>
  <si>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</si>
  <si>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</si>
  <si>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</si>
  <si>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</si>
  <si>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</si>
  <si>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</si>
  <si>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</si>
  <si>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</si>
  <si>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</si>
  <si>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</si>
  <si>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</si>
  <si>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</si>
  <si>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</si>
  <si>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</si>
  <si>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</si>
  <si>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</si>
  <si>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</si>
  <si>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</si>
  <si>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</si>
  <si>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</si>
  <si>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</si>
  <si>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</si>
  <si>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</si>
  <si>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</si>
  <si>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</si>
  <si>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</si>
  <si>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</si>
  <si>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</si>
  <si>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</si>
  <si>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</si>
  <si>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</si>
  <si>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</si>
  <si>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</si>
  <si>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</si>
  <si>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</si>
  <si>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</si>
  <si>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</si>
  <si>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</si>
  <si>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</si>
  <si>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</si>
  <si>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</si>
  <si>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</si>
  <si>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</si>
  <si>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</si>
  <si>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</si>
  <si>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</si>
  <si>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</si>
  <si>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</si>
  <si>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</si>
  <si>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</si>
  <si>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</si>
  <si>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</si>
  <si>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</si>
  <si>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</si>
  <si>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</si>
  <si>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</si>
  <si>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</si>
  <si>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</si>
  <si>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</si>
  <si>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</si>
  <si>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</si>
  <si>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</si>
  <si>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</si>
  <si>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</si>
  <si>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</si>
  <si>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</si>
  <si>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</si>
  <si>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</si>
  <si>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</si>
  <si>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</si>
  <si>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</si>
  <si>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</si>
  <si>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</si>
  <si>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</si>
  <si>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</si>
  <si>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</si>
  <si>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</si>
  <si>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</si>
  <si>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</si>
  <si>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</si>
  <si>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</si>
  <si>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</si>
  <si>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</si>
  <si>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</si>
  <si>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</si>
  <si>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</si>
  <si>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</si>
  <si>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</si>
  <si>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</si>
  <si>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</si>
  <si>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</si>
  <si>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</si>
  <si>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</si>
  <si>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</si>
  <si>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</si>
  <si>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</si>
  <si>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</si>
  <si>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</si>
  <si>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</si>
  <si>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</si>
  <si>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</si>
  <si>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</si>
  <si>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</si>
  <si>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</si>
  <si>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</si>
  <si>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</si>
  <si>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</si>
  <si>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</si>
  <si>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</si>
  <si>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</si>
  <si>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</si>
  <si>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</si>
  <si>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</si>
  <si>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</si>
  <si>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</si>
  <si>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</si>
  <si>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</si>
  <si>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</si>
  <si>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</si>
  <si>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</si>
  <si>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</si>
  <si>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</si>
  <si>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</si>
  <si>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</si>
  <si>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</si>
  <si>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</si>
  <si>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</si>
  <si>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</si>
  <si>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</si>
  <si>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</si>
  <si>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</si>
  <si>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</si>
  <si>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</si>
  <si>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</si>
  <si>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</si>
  <si>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</si>
  <si>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</si>
  <si>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</si>
  <si>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</si>
  <si>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</si>
  <si>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</si>
  <si>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</si>
  <si>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</si>
  <si>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</si>
  <si>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</si>
  <si>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</si>
  <si>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</si>
  <si>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</si>
  <si>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</si>
  <si>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</si>
  <si>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</si>
  <si>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</si>
  <si>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</si>
  <si>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</si>
  <si>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</si>
  <si>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</si>
  <si>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</si>
  <si>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</si>
  <si>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</si>
  <si>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</si>
  <si>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</si>
  <si>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</si>
  <si>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</si>
  <si>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</si>
  <si>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</si>
  <si>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</si>
  <si>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</si>
  <si>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</si>
  <si>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</si>
  <si>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</si>
  <si>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</si>
  <si>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</si>
  <si>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</si>
  <si>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</si>
  <si>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</si>
  <si>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</si>
  <si>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</si>
  <si>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</si>
  <si>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</si>
  <si>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</si>
  <si>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</si>
  <si>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</si>
  <si>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</si>
  <si>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</si>
  <si>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</si>
  <si>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</si>
  <si>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</si>
  <si>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</si>
  <si>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</si>
  <si>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</si>
  <si>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</si>
  <si>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</si>
  <si>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</si>
  <si>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</si>
  <si>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</si>
  <si>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</si>
  <si>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</si>
  <si>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</si>
  <si>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</si>
  <si>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</si>
  <si>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</si>
  <si>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</si>
  <si>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</si>
  <si>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</si>
  <si>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</si>
  <si>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</si>
  <si>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</si>
  <si>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</si>
  <si>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</si>
  <si>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</si>
  <si>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</si>
  <si>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</si>
  <si>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</si>
  <si>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</si>
  <si>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</si>
  <si>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</si>
  <si>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</si>
  <si>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</si>
  <si>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</si>
  <si>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</si>
  <si>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2023</t>
  </si>
  <si>
    <t>Al 31 de diciembre de 2023 y al 31 de marzo de 2024</t>
  </si>
  <si>
    <t>Del 1 de enero al 31 de marzo de 2024 (b)</t>
  </si>
  <si>
    <t xml:space="preserve">Del 1 de enero al 31 de marzo de 2024 (b) </t>
  </si>
  <si>
    <t>31 de marzo de 2024</t>
  </si>
  <si>
    <t>Saldo
al 31 de diciembre de 2023-1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</si>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</sst>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3" fontId="6" fillId="2" borderId="0" xfId="0" applyNumberFormat="1" applyFont="1" applyFill="1"/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vertical="center"/>
    </xf>
    <xf numFmtId="2" fontId="1" fillId="2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topLeftCell="A5" zoomScaleNormal="100" zoomScaleSheetLayoutView="110" workbookViewId="0">
      <selection activeCell="A28" sqref="A28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4.140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8" t="s">
        <v>368</v>
      </c>
      <c r="B1" s="159"/>
      <c r="C1" s="159"/>
      <c r="D1" s="159"/>
      <c r="E1" s="159"/>
      <c r="F1" s="160"/>
      <c r="G1" s="1"/>
      <c r="H1" s="1"/>
      <c r="I1" s="1"/>
    </row>
    <row r="2" spans="1:9" x14ac:dyDescent="0.25">
      <c r="A2" s="161" t="s">
        <v>0</v>
      </c>
      <c r="B2" s="162"/>
      <c r="C2" s="162"/>
      <c r="D2" s="162"/>
      <c r="E2" s="162"/>
      <c r="F2" s="163"/>
      <c r="G2" s="1"/>
      <c r="H2" s="1"/>
      <c r="I2" s="1"/>
    </row>
    <row r="3" spans="1:9" ht="19.5" customHeight="1" x14ac:dyDescent="0.25">
      <c r="A3" s="161" t="s">
        <v>451</v>
      </c>
      <c r="B3" s="162"/>
      <c r="C3" s="162"/>
      <c r="D3" s="162"/>
      <c r="E3" s="162"/>
      <c r="F3" s="163"/>
      <c r="G3" s="1"/>
      <c r="H3" s="1"/>
      <c r="I3" s="1"/>
    </row>
    <row r="4" spans="1:9" ht="18.75" customHeight="1" thickBot="1" x14ac:dyDescent="0.3">
      <c r="A4" s="164" t="s">
        <v>1</v>
      </c>
      <c r="B4" s="165"/>
      <c r="C4" s="165"/>
      <c r="D4" s="165"/>
      <c r="E4" s="165"/>
      <c r="F4" s="166"/>
      <c r="G4" s="1"/>
      <c r="H4" s="1"/>
      <c r="I4" s="1"/>
    </row>
    <row r="5" spans="1:9" ht="34.5" thickBot="1" x14ac:dyDescent="0.3">
      <c r="A5" s="2" t="s">
        <v>2</v>
      </c>
      <c r="B5" s="3" t="s">
        <v>454</v>
      </c>
      <c r="C5" s="3" t="s">
        <v>450</v>
      </c>
      <c r="D5" s="4" t="s">
        <v>2</v>
      </c>
      <c r="E5" s="3" t="str">
        <f>B5</f>
        <v>31 de marzo de 2024</v>
      </c>
      <c r="F5" s="3" t="str">
        <f>C5</f>
        <v>31 de diciembre de 2023</v>
      </c>
    </row>
    <row r="6" spans="1:9" s="10" customFormat="1" x14ac:dyDescent="0.25">
      <c r="A6" s="109" t="s">
        <v>3</v>
      </c>
      <c r="B6" s="102"/>
      <c r="C6" s="102"/>
      <c r="D6" s="102" t="s">
        <v>4</v>
      </c>
      <c r="E6" s="102"/>
      <c r="F6" s="102"/>
    </row>
    <row r="7" spans="1:9" s="10" customFormat="1" x14ac:dyDescent="0.25">
      <c r="A7" s="66" t="s">
        <v>5</v>
      </c>
      <c r="B7" s="11"/>
      <c r="C7" s="11"/>
      <c r="D7" s="13" t="s">
        <v>6</v>
      </c>
      <c r="E7" s="11"/>
      <c r="F7" s="11"/>
    </row>
    <row r="8" spans="1:9" s="10" customFormat="1" x14ac:dyDescent="0.25">
      <c r="A8" s="67" t="s">
        <v>7</v>
      </c>
      <c r="B8" s="110">
        <f>SUM(B9:B15)</f>
        <v>22232370</v>
      </c>
      <c r="C8" s="110">
        <f>SUM(C9:C15)</f>
        <v>17791495</v>
      </c>
      <c r="D8" s="62" t="s">
        <v>8</v>
      </c>
      <c r="E8" s="110">
        <f>SUM(E9:E17)</f>
        <v>1183592</v>
      </c>
      <c r="F8" s="110">
        <f>SUM(F9:F17)</f>
        <v>0</v>
      </c>
    </row>
    <row r="9" spans="1:9" s="10" customFormat="1" x14ac:dyDescent="0.25">
      <c r="A9" s="67" t="s">
        <v>369</v>
      </c>
      <c r="B9" s="110">
        <v>20000</v>
      </c>
      <c r="C9" s="110">
        <v>0</v>
      </c>
      <c r="D9" s="62" t="s">
        <v>341</v>
      </c>
      <c r="E9" s="110">
        <v>0</v>
      </c>
      <c r="F9" s="110">
        <v>0</v>
      </c>
    </row>
    <row r="10" spans="1:9" s="10" customFormat="1" x14ac:dyDescent="0.25">
      <c r="A10" s="67" t="s">
        <v>370</v>
      </c>
      <c r="B10" s="110">
        <v>6881128</v>
      </c>
      <c r="C10" s="110">
        <v>2448560</v>
      </c>
      <c r="D10" s="62" t="s">
        <v>340</v>
      </c>
      <c r="E10" s="110">
        <v>0</v>
      </c>
      <c r="F10" s="110">
        <v>0</v>
      </c>
    </row>
    <row r="11" spans="1:9" s="10" customFormat="1" x14ac:dyDescent="0.25">
      <c r="A11" s="67" t="s">
        <v>371</v>
      </c>
      <c r="B11" s="110">
        <f>+'[1]BALANZA DICIEMBRE 2016'!$L$11</f>
        <v>0</v>
      </c>
      <c r="C11" s="110">
        <v>0</v>
      </c>
      <c r="D11" s="62" t="s">
        <v>339</v>
      </c>
      <c r="E11" s="110">
        <v>0</v>
      </c>
      <c r="F11" s="110">
        <v>0</v>
      </c>
    </row>
    <row r="12" spans="1:9" s="10" customFormat="1" ht="14.25" customHeight="1" x14ac:dyDescent="0.25">
      <c r="A12" s="67" t="s">
        <v>372</v>
      </c>
      <c r="B12" s="110">
        <v>15331242</v>
      </c>
      <c r="C12" s="110">
        <v>15342935</v>
      </c>
      <c r="D12" s="62" t="s">
        <v>342</v>
      </c>
      <c r="E12" s="110">
        <v>0</v>
      </c>
      <c r="F12" s="110">
        <v>0</v>
      </c>
    </row>
    <row r="13" spans="1:9" s="10" customFormat="1" x14ac:dyDescent="0.25">
      <c r="A13" s="67" t="s">
        <v>373</v>
      </c>
      <c r="B13" s="110">
        <f>+'[1]BALANZA DICIEMBRE 2016'!$L$13</f>
        <v>0</v>
      </c>
      <c r="C13" s="110">
        <v>0</v>
      </c>
      <c r="D13" s="62" t="s">
        <v>343</v>
      </c>
      <c r="E13" s="110">
        <v>0</v>
      </c>
      <c r="F13" s="110">
        <v>0</v>
      </c>
    </row>
    <row r="14" spans="1:9" s="10" customFormat="1" ht="22.5" x14ac:dyDescent="0.25">
      <c r="A14" s="67" t="s">
        <v>374</v>
      </c>
      <c r="B14" s="110">
        <f>+'[1]BALANZA DICIEMBRE 2016'!$L$14</f>
        <v>0</v>
      </c>
      <c r="C14" s="110">
        <v>0</v>
      </c>
      <c r="D14" s="62" t="s">
        <v>344</v>
      </c>
      <c r="E14" s="110">
        <v>0</v>
      </c>
      <c r="F14" s="110">
        <v>0</v>
      </c>
    </row>
    <row r="15" spans="1:9" s="10" customFormat="1" ht="15" customHeight="1" x14ac:dyDescent="0.25">
      <c r="A15" s="67" t="s">
        <v>375</v>
      </c>
      <c r="B15" s="110">
        <v>0</v>
      </c>
      <c r="C15" s="110">
        <v>0</v>
      </c>
      <c r="D15" s="62" t="s">
        <v>345</v>
      </c>
      <c r="E15" s="110">
        <v>1183592</v>
      </c>
      <c r="F15" s="110">
        <v>0</v>
      </c>
    </row>
    <row r="16" spans="1:9" s="10" customFormat="1" x14ac:dyDescent="0.25">
      <c r="A16" s="67" t="s">
        <v>9</v>
      </c>
      <c r="B16" s="110">
        <f>SUM(B17:B23)</f>
        <v>157500</v>
      </c>
      <c r="C16" s="110">
        <f>SUM(C17:C23)</f>
        <v>0</v>
      </c>
      <c r="D16" s="62" t="s">
        <v>346</v>
      </c>
      <c r="E16" s="110">
        <f>+'[1]BALANZA DICIEMBRE 2016'!$L$282</f>
        <v>0</v>
      </c>
      <c r="F16" s="110">
        <f>+'[1]BALANZA DICIEMBRE 2016'!$L$282</f>
        <v>0</v>
      </c>
    </row>
    <row r="17" spans="1:6" s="10" customFormat="1" x14ac:dyDescent="0.25">
      <c r="A17" s="67" t="s">
        <v>376</v>
      </c>
      <c r="B17" s="110">
        <v>0</v>
      </c>
      <c r="C17" s="110">
        <v>0</v>
      </c>
      <c r="D17" s="62" t="s">
        <v>347</v>
      </c>
      <c r="E17" s="110">
        <v>0</v>
      </c>
      <c r="F17" s="110">
        <v>0</v>
      </c>
    </row>
    <row r="18" spans="1:6" s="10" customFormat="1" x14ac:dyDescent="0.25">
      <c r="A18" s="67" t="s">
        <v>377</v>
      </c>
      <c r="B18" s="110">
        <v>0</v>
      </c>
      <c r="C18" s="110">
        <v>0</v>
      </c>
      <c r="D18" s="62" t="s">
        <v>10</v>
      </c>
      <c r="E18" s="110">
        <f>+E19+E20+E21</f>
        <v>0</v>
      </c>
      <c r="F18" s="110">
        <f>+F19+F20+F21</f>
        <v>0</v>
      </c>
    </row>
    <row r="19" spans="1:6" s="10" customFormat="1" x14ac:dyDescent="0.25">
      <c r="A19" s="67" t="s">
        <v>378</v>
      </c>
      <c r="B19" s="110">
        <v>0</v>
      </c>
      <c r="C19" s="110">
        <v>0</v>
      </c>
      <c r="D19" s="62" t="s">
        <v>348</v>
      </c>
      <c r="E19" s="110">
        <f>+'[1]BALANZA DICIEMBRE 2016'!$L$290</f>
        <v>0</v>
      </c>
      <c r="F19" s="110">
        <v>0</v>
      </c>
    </row>
    <row r="20" spans="1:6" s="10" customFormat="1" ht="22.5" x14ac:dyDescent="0.25">
      <c r="A20" s="67" t="s">
        <v>379</v>
      </c>
      <c r="B20" s="110">
        <v>0</v>
      </c>
      <c r="C20" s="110">
        <v>0</v>
      </c>
      <c r="D20" s="62" t="s">
        <v>349</v>
      </c>
      <c r="E20" s="110">
        <v>0</v>
      </c>
      <c r="F20" s="110">
        <v>0</v>
      </c>
    </row>
    <row r="21" spans="1:6" s="10" customFormat="1" x14ac:dyDescent="0.25">
      <c r="A21" s="67" t="s">
        <v>380</v>
      </c>
      <c r="B21" s="110">
        <v>0</v>
      </c>
      <c r="C21" s="110">
        <v>0</v>
      </c>
      <c r="D21" s="62" t="s">
        <v>350</v>
      </c>
      <c r="E21" s="110">
        <v>0</v>
      </c>
      <c r="F21" s="110">
        <v>0</v>
      </c>
    </row>
    <row r="22" spans="1:6" s="10" customFormat="1" x14ac:dyDescent="0.25">
      <c r="A22" s="67" t="s">
        <v>381</v>
      </c>
      <c r="B22" s="110">
        <v>157500</v>
      </c>
      <c r="C22" s="110">
        <v>0</v>
      </c>
      <c r="D22" s="62" t="s">
        <v>11</v>
      </c>
      <c r="E22" s="110">
        <f>+E23+E24</f>
        <v>0</v>
      </c>
      <c r="F22" s="110">
        <f>+F23+F24</f>
        <v>0</v>
      </c>
    </row>
    <row r="23" spans="1:6" s="10" customFormat="1" x14ac:dyDescent="0.25">
      <c r="A23" s="67" t="s">
        <v>382</v>
      </c>
      <c r="B23" s="110">
        <v>0</v>
      </c>
      <c r="C23" s="110">
        <v>0</v>
      </c>
      <c r="D23" s="62" t="s">
        <v>351</v>
      </c>
      <c r="E23" s="110">
        <v>0</v>
      </c>
      <c r="F23" s="110">
        <v>0</v>
      </c>
    </row>
    <row r="24" spans="1:6" s="10" customFormat="1" x14ac:dyDescent="0.25">
      <c r="A24" s="67" t="s">
        <v>12</v>
      </c>
      <c r="B24" s="110">
        <f>SUM(B25:B29)</f>
        <v>0</v>
      </c>
      <c r="C24" s="110">
        <f>SUM(C25:C29)</f>
        <v>0</v>
      </c>
      <c r="D24" s="62" t="s">
        <v>352</v>
      </c>
      <c r="E24" s="110">
        <v>0</v>
      </c>
      <c r="F24" s="110">
        <v>0</v>
      </c>
    </row>
    <row r="25" spans="1:6" s="10" customFormat="1" ht="22.5" x14ac:dyDescent="0.25">
      <c r="A25" s="67" t="s">
        <v>383</v>
      </c>
      <c r="B25" s="110">
        <v>0</v>
      </c>
      <c r="C25" s="110">
        <v>0</v>
      </c>
      <c r="D25" s="62" t="s">
        <v>13</v>
      </c>
      <c r="E25" s="110">
        <v>0</v>
      </c>
      <c r="F25" s="110">
        <v>0</v>
      </c>
    </row>
    <row r="26" spans="1:6" s="10" customFormat="1" ht="25.5" customHeight="1" x14ac:dyDescent="0.25">
      <c r="A26" s="67" t="s">
        <v>384</v>
      </c>
      <c r="B26" s="110">
        <v>0</v>
      </c>
      <c r="C26" s="110">
        <v>0</v>
      </c>
      <c r="D26" s="62" t="s">
        <v>14</v>
      </c>
      <c r="E26" s="110">
        <f>+E27+E28+E29</f>
        <v>0</v>
      </c>
      <c r="F26" s="110">
        <f>+F27+F28+F29</f>
        <v>0</v>
      </c>
    </row>
    <row r="27" spans="1:6" s="10" customFormat="1" ht="22.5" x14ac:dyDescent="0.25">
      <c r="A27" s="67" t="s">
        <v>385</v>
      </c>
      <c r="B27" s="110">
        <v>0</v>
      </c>
      <c r="C27" s="110">
        <v>0</v>
      </c>
      <c r="D27" s="62" t="s">
        <v>354</v>
      </c>
      <c r="E27" s="110">
        <v>0</v>
      </c>
      <c r="F27" s="110">
        <v>0</v>
      </c>
    </row>
    <row r="28" spans="1:6" s="10" customFormat="1" x14ac:dyDescent="0.25">
      <c r="A28" s="67" t="s">
        <v>386</v>
      </c>
      <c r="B28" s="110">
        <v>0</v>
      </c>
      <c r="C28" s="110">
        <v>0</v>
      </c>
      <c r="D28" s="62" t="s">
        <v>353</v>
      </c>
      <c r="E28" s="110">
        <v>0</v>
      </c>
      <c r="F28" s="110">
        <v>0</v>
      </c>
    </row>
    <row r="29" spans="1:6" s="10" customFormat="1" x14ac:dyDescent="0.25">
      <c r="A29" s="67" t="s">
        <v>387</v>
      </c>
      <c r="B29" s="110">
        <v>0</v>
      </c>
      <c r="C29" s="110">
        <v>0</v>
      </c>
      <c r="D29" s="62" t="s">
        <v>355</v>
      </c>
      <c r="E29" s="110">
        <v>0</v>
      </c>
      <c r="F29" s="110">
        <v>0</v>
      </c>
    </row>
    <row r="30" spans="1:6" s="10" customFormat="1" ht="22.5" x14ac:dyDescent="0.25">
      <c r="A30" s="67" t="s">
        <v>15</v>
      </c>
      <c r="B30" s="110">
        <f>SUM(B31:B35)</f>
        <v>0</v>
      </c>
      <c r="C30" s="110">
        <f>SUM(C31:C35)</f>
        <v>0</v>
      </c>
      <c r="D30" s="62" t="s">
        <v>16</v>
      </c>
      <c r="E30" s="110">
        <f>+E31+E32+E33+E34+E35+E36</f>
        <v>0</v>
      </c>
      <c r="F30" s="110">
        <f>+F31+F32+F33+F34+F35+F36</f>
        <v>0</v>
      </c>
    </row>
    <row r="31" spans="1:6" s="10" customFormat="1" x14ac:dyDescent="0.25">
      <c r="A31" s="67" t="s">
        <v>388</v>
      </c>
      <c r="B31" s="110">
        <v>0</v>
      </c>
      <c r="C31" s="110">
        <v>0</v>
      </c>
      <c r="D31" s="62" t="s">
        <v>356</v>
      </c>
      <c r="E31" s="110">
        <v>0</v>
      </c>
      <c r="F31" s="110">
        <v>0</v>
      </c>
    </row>
    <row r="32" spans="1:6" s="10" customFormat="1" x14ac:dyDescent="0.25">
      <c r="A32" s="67" t="s">
        <v>389</v>
      </c>
      <c r="B32" s="110">
        <v>0</v>
      </c>
      <c r="C32" s="110">
        <v>0</v>
      </c>
      <c r="D32" s="62" t="s">
        <v>357</v>
      </c>
      <c r="E32" s="110">
        <v>0</v>
      </c>
      <c r="F32" s="110">
        <v>0</v>
      </c>
    </row>
    <row r="33" spans="1:6" s="10" customFormat="1" x14ac:dyDescent="0.25">
      <c r="A33" s="67" t="s">
        <v>390</v>
      </c>
      <c r="B33" s="110">
        <v>0</v>
      </c>
      <c r="C33" s="110">
        <v>0</v>
      </c>
      <c r="D33" s="62" t="s">
        <v>358</v>
      </c>
      <c r="E33" s="110">
        <v>0</v>
      </c>
      <c r="F33" s="110">
        <v>0</v>
      </c>
    </row>
    <row r="34" spans="1:6" s="10" customFormat="1" x14ac:dyDescent="0.25">
      <c r="A34" s="67" t="s">
        <v>391</v>
      </c>
      <c r="B34" s="110">
        <v>0</v>
      </c>
      <c r="C34" s="110">
        <v>0</v>
      </c>
      <c r="D34" s="62" t="s">
        <v>359</v>
      </c>
      <c r="E34" s="110">
        <v>0</v>
      </c>
      <c r="F34" s="110">
        <v>0</v>
      </c>
    </row>
    <row r="35" spans="1:6" s="10" customFormat="1" ht="22.5" x14ac:dyDescent="0.25">
      <c r="A35" s="67" t="s">
        <v>392</v>
      </c>
      <c r="B35" s="110">
        <v>0</v>
      </c>
      <c r="C35" s="110">
        <v>0</v>
      </c>
      <c r="D35" s="62" t="s">
        <v>360</v>
      </c>
      <c r="E35" s="110">
        <v>0</v>
      </c>
      <c r="F35" s="110">
        <v>0</v>
      </c>
    </row>
    <row r="36" spans="1:6" s="10" customFormat="1" x14ac:dyDescent="0.25">
      <c r="A36" s="67" t="s">
        <v>17</v>
      </c>
      <c r="B36" s="110">
        <v>0</v>
      </c>
      <c r="C36" s="110">
        <v>0</v>
      </c>
      <c r="D36" s="62" t="s">
        <v>361</v>
      </c>
      <c r="E36" s="110">
        <v>0</v>
      </c>
      <c r="F36" s="110">
        <v>0</v>
      </c>
    </row>
    <row r="37" spans="1:6" s="10" customFormat="1" x14ac:dyDescent="0.25">
      <c r="A37" s="67" t="s">
        <v>18</v>
      </c>
      <c r="B37" s="110">
        <f>SUM(B38:B39)</f>
        <v>0</v>
      </c>
      <c r="C37" s="110">
        <f>SUM(C38:C39)</f>
        <v>0</v>
      </c>
      <c r="D37" s="62" t="s">
        <v>19</v>
      </c>
      <c r="E37" s="110">
        <f>E40</f>
        <v>0</v>
      </c>
      <c r="F37" s="110">
        <f>F40</f>
        <v>0</v>
      </c>
    </row>
    <row r="38" spans="1:6" s="10" customFormat="1" ht="22.5" x14ac:dyDescent="0.25">
      <c r="A38" s="67" t="s">
        <v>393</v>
      </c>
      <c r="B38" s="110">
        <v>0</v>
      </c>
      <c r="C38" s="110">
        <v>0</v>
      </c>
      <c r="D38" s="62" t="s">
        <v>362</v>
      </c>
      <c r="E38" s="110">
        <v>0</v>
      </c>
      <c r="F38" s="110">
        <v>0</v>
      </c>
    </row>
    <row r="39" spans="1:6" s="10" customFormat="1" x14ac:dyDescent="0.25">
      <c r="A39" s="67" t="s">
        <v>394</v>
      </c>
      <c r="B39" s="110">
        <v>0</v>
      </c>
      <c r="C39" s="110">
        <v>0</v>
      </c>
      <c r="D39" s="62" t="s">
        <v>363</v>
      </c>
      <c r="E39" s="110">
        <v>0</v>
      </c>
      <c r="F39" s="110">
        <v>0</v>
      </c>
    </row>
    <row r="40" spans="1:6" s="10" customFormat="1" x14ac:dyDescent="0.25">
      <c r="A40" s="67" t="s">
        <v>20</v>
      </c>
      <c r="B40" s="110">
        <f>SUM(B41:B44)</f>
        <v>0</v>
      </c>
      <c r="C40" s="110">
        <f>SUM(C41:C44)</f>
        <v>0</v>
      </c>
      <c r="D40" s="62" t="s">
        <v>364</v>
      </c>
      <c r="E40" s="110">
        <v>0</v>
      </c>
      <c r="F40" s="110">
        <v>0</v>
      </c>
    </row>
    <row r="41" spans="1:6" s="10" customFormat="1" x14ac:dyDescent="0.25">
      <c r="A41" s="67" t="s">
        <v>395</v>
      </c>
      <c r="B41" s="110">
        <v>0</v>
      </c>
      <c r="C41" s="110">
        <v>0</v>
      </c>
      <c r="D41" s="62" t="s">
        <v>21</v>
      </c>
      <c r="E41" s="110">
        <f>+E42+E43+E44</f>
        <v>0</v>
      </c>
      <c r="F41" s="110">
        <f>+F42+F43+F44</f>
        <v>0</v>
      </c>
    </row>
    <row r="42" spans="1:6" s="10" customFormat="1" x14ac:dyDescent="0.25">
      <c r="A42" s="67" t="s">
        <v>396</v>
      </c>
      <c r="B42" s="110">
        <v>0</v>
      </c>
      <c r="C42" s="110">
        <v>0</v>
      </c>
      <c r="D42" s="62" t="s">
        <v>365</v>
      </c>
      <c r="E42" s="110">
        <v>0</v>
      </c>
      <c r="F42" s="110">
        <v>0</v>
      </c>
    </row>
    <row r="43" spans="1:6" s="10" customFormat="1" ht="22.5" x14ac:dyDescent="0.25">
      <c r="A43" s="67" t="s">
        <v>397</v>
      </c>
      <c r="B43" s="110">
        <v>0</v>
      </c>
      <c r="C43" s="110">
        <v>0</v>
      </c>
      <c r="D43" s="62" t="s">
        <v>366</v>
      </c>
      <c r="E43" s="110">
        <v>0</v>
      </c>
      <c r="F43" s="110">
        <v>0</v>
      </c>
    </row>
    <row r="44" spans="1:6" s="10" customFormat="1" x14ac:dyDescent="0.25">
      <c r="A44" s="67" t="s">
        <v>398</v>
      </c>
      <c r="B44" s="110">
        <v>0</v>
      </c>
      <c r="C44" s="110">
        <v>0</v>
      </c>
      <c r="D44" s="62" t="s">
        <v>367</v>
      </c>
      <c r="E44" s="110">
        <v>0</v>
      </c>
      <c r="F44" s="110">
        <v>0</v>
      </c>
    </row>
    <row r="45" spans="1:6" s="10" customFormat="1" ht="10.5" customHeight="1" x14ac:dyDescent="0.25">
      <c r="A45" s="67"/>
      <c r="B45" s="110"/>
      <c r="C45" s="62"/>
      <c r="D45" s="62"/>
      <c r="E45" s="62"/>
      <c r="F45" s="62"/>
    </row>
    <row r="46" spans="1:6" s="10" customFormat="1" x14ac:dyDescent="0.25">
      <c r="A46" s="72" t="s">
        <v>22</v>
      </c>
      <c r="B46" s="111">
        <f>+B8+B16+B24+B30+B36+B37+B40</f>
        <v>22389870</v>
      </c>
      <c r="C46" s="111">
        <f>+C8+C16+C24+C30+C36+C37+C40</f>
        <v>17791495</v>
      </c>
      <c r="D46" s="101" t="s">
        <v>23</v>
      </c>
      <c r="E46" s="112">
        <f>+E8+E18+E22+E25+E26+E30+E37+E41</f>
        <v>1183592</v>
      </c>
      <c r="F46" s="112">
        <f>+F8+F18+F22+F25+F26+F30+F37+F41</f>
        <v>0</v>
      </c>
    </row>
    <row r="47" spans="1:6" s="10" customFormat="1" ht="8.1" customHeight="1" x14ac:dyDescent="0.25">
      <c r="A47" s="130"/>
      <c r="B47" s="131"/>
      <c r="C47" s="132"/>
      <c r="D47" s="133"/>
      <c r="E47" s="131"/>
      <c r="F47" s="132"/>
    </row>
    <row r="48" spans="1:6" s="10" customFormat="1" x14ac:dyDescent="0.25">
      <c r="A48" s="72" t="s">
        <v>24</v>
      </c>
      <c r="B48" s="110"/>
      <c r="C48" s="62"/>
      <c r="D48" s="101" t="s">
        <v>25</v>
      </c>
      <c r="E48" s="110"/>
      <c r="F48" s="62"/>
    </row>
    <row r="49" spans="1:10" s="10" customFormat="1" x14ac:dyDescent="0.25">
      <c r="A49" s="67" t="s">
        <v>26</v>
      </c>
      <c r="B49" s="110">
        <v>0</v>
      </c>
      <c r="C49" s="62"/>
      <c r="D49" s="62" t="s">
        <v>27</v>
      </c>
      <c r="E49" s="110">
        <v>0</v>
      </c>
      <c r="F49" s="110">
        <v>0</v>
      </c>
    </row>
    <row r="50" spans="1:10" s="10" customFormat="1" x14ac:dyDescent="0.25">
      <c r="A50" s="67" t="s">
        <v>28</v>
      </c>
      <c r="B50" s="110">
        <v>0</v>
      </c>
      <c r="C50" s="62"/>
      <c r="D50" s="62" t="s">
        <v>29</v>
      </c>
      <c r="E50" s="110">
        <v>0</v>
      </c>
      <c r="F50" s="110">
        <v>0</v>
      </c>
    </row>
    <row r="51" spans="1:10" s="10" customFormat="1" x14ac:dyDescent="0.25">
      <c r="A51" s="67" t="s">
        <v>30</v>
      </c>
      <c r="B51" s="110">
        <v>85677407</v>
      </c>
      <c r="C51" s="114">
        <v>85677407</v>
      </c>
      <c r="D51" s="62" t="s">
        <v>31</v>
      </c>
      <c r="E51" s="110">
        <v>0</v>
      </c>
      <c r="F51" s="110">
        <v>0</v>
      </c>
    </row>
    <row r="52" spans="1:10" s="10" customFormat="1" x14ac:dyDescent="0.25">
      <c r="A52" s="67" t="s">
        <v>32</v>
      </c>
      <c r="B52" s="110">
        <v>39876414</v>
      </c>
      <c r="C52" s="114">
        <v>39375519</v>
      </c>
      <c r="D52" s="62" t="s">
        <v>33</v>
      </c>
      <c r="E52" s="110">
        <v>0</v>
      </c>
      <c r="F52" s="110">
        <v>0</v>
      </c>
    </row>
    <row r="53" spans="1:10" s="10" customFormat="1" ht="22.7" customHeight="1" x14ac:dyDescent="0.25">
      <c r="A53" s="67" t="s">
        <v>34</v>
      </c>
      <c r="B53" s="110">
        <v>575430</v>
      </c>
      <c r="C53" s="114">
        <v>126440</v>
      </c>
      <c r="D53" s="62" t="s">
        <v>35</v>
      </c>
      <c r="E53" s="110">
        <v>0</v>
      </c>
      <c r="F53" s="110">
        <v>0</v>
      </c>
    </row>
    <row r="54" spans="1:10" s="10" customFormat="1" x14ac:dyDescent="0.25">
      <c r="A54" s="67" t="s">
        <v>36</v>
      </c>
      <c r="B54" s="110">
        <v>0</v>
      </c>
      <c r="C54" s="62"/>
      <c r="D54" s="62" t="s">
        <v>37</v>
      </c>
      <c r="E54" s="110">
        <v>0</v>
      </c>
      <c r="F54" s="110">
        <v>0</v>
      </c>
    </row>
    <row r="55" spans="1:10" s="10" customFormat="1" x14ac:dyDescent="0.25">
      <c r="A55" s="67" t="s">
        <v>38</v>
      </c>
      <c r="B55" s="110">
        <v>0</v>
      </c>
      <c r="C55" s="62"/>
      <c r="D55" s="101"/>
      <c r="E55" s="110"/>
      <c r="F55" s="62"/>
    </row>
    <row r="56" spans="1:10" s="10" customFormat="1" x14ac:dyDescent="0.25">
      <c r="A56" s="67" t="s">
        <v>39</v>
      </c>
      <c r="B56" s="110">
        <v>0</v>
      </c>
      <c r="C56" s="62"/>
      <c r="D56" s="101" t="s">
        <v>40</v>
      </c>
      <c r="E56" s="111">
        <f>SUM(E49:E54)</f>
        <v>0</v>
      </c>
      <c r="F56" s="111">
        <f>SUM(F49:F54)</f>
        <v>0</v>
      </c>
    </row>
    <row r="57" spans="1:10" s="10" customFormat="1" x14ac:dyDescent="0.25">
      <c r="A57" s="67" t="s">
        <v>41</v>
      </c>
      <c r="B57" s="110">
        <v>0</v>
      </c>
      <c r="C57" s="62"/>
      <c r="D57" s="100"/>
      <c r="E57" s="110"/>
      <c r="F57" s="62"/>
    </row>
    <row r="58" spans="1:10" s="10" customFormat="1" x14ac:dyDescent="0.25">
      <c r="A58" s="67"/>
      <c r="B58" s="110"/>
      <c r="C58" s="62"/>
      <c r="D58" s="101" t="s">
        <v>42</v>
      </c>
      <c r="E58" s="111">
        <f>+E56+E46</f>
        <v>1183592</v>
      </c>
      <c r="F58" s="111">
        <f>+F56+F46</f>
        <v>0</v>
      </c>
    </row>
    <row r="59" spans="1:10" s="10" customFormat="1" x14ac:dyDescent="0.25">
      <c r="A59" s="72" t="s">
        <v>43</v>
      </c>
      <c r="B59" s="111">
        <f>SUM(B49:B57)</f>
        <v>126129251</v>
      </c>
      <c r="C59" s="111">
        <f>SUM(C49:C57)</f>
        <v>125179366</v>
      </c>
      <c r="D59" s="62"/>
      <c r="E59" s="110"/>
      <c r="F59" s="62"/>
    </row>
    <row r="60" spans="1:10" s="10" customFormat="1" x14ac:dyDescent="0.25">
      <c r="A60" s="67"/>
      <c r="B60" s="110"/>
      <c r="C60" s="62"/>
      <c r="D60" s="101" t="s">
        <v>44</v>
      </c>
      <c r="E60" s="110"/>
      <c r="F60" s="62"/>
    </row>
    <row r="61" spans="1:10" s="10" customFormat="1" x14ac:dyDescent="0.25">
      <c r="A61" s="72" t="s">
        <v>45</v>
      </c>
      <c r="B61" s="111">
        <f>+B46+B59</f>
        <v>148519121</v>
      </c>
      <c r="C61" s="111">
        <f>+C46+C59</f>
        <v>142970861</v>
      </c>
      <c r="D61" s="101"/>
      <c r="E61" s="110"/>
      <c r="F61" s="62"/>
    </row>
    <row r="62" spans="1:10" s="10" customFormat="1" x14ac:dyDescent="0.25">
      <c r="A62" s="67"/>
      <c r="B62" s="62"/>
      <c r="C62" s="62"/>
      <c r="D62" s="101" t="s">
        <v>46</v>
      </c>
      <c r="E62" s="111">
        <f>SUM(E63:E65)</f>
        <v>63336583</v>
      </c>
      <c r="F62" s="111">
        <f>SUM(F63:F65)</f>
        <v>63336583</v>
      </c>
    </row>
    <row r="63" spans="1:10" s="10" customFormat="1" x14ac:dyDescent="0.25">
      <c r="A63" s="67"/>
      <c r="B63" s="62"/>
      <c r="C63" s="62"/>
      <c r="D63" s="62" t="s">
        <v>47</v>
      </c>
      <c r="E63" s="110">
        <v>63336583</v>
      </c>
      <c r="F63" s="110">
        <v>63336583</v>
      </c>
      <c r="J63" s="115"/>
    </row>
    <row r="64" spans="1:10" s="10" customFormat="1" x14ac:dyDescent="0.25">
      <c r="A64" s="67"/>
      <c r="B64" s="62"/>
      <c r="C64" s="62"/>
      <c r="D64" s="62" t="s">
        <v>48</v>
      </c>
      <c r="E64" s="110">
        <v>0</v>
      </c>
      <c r="F64" s="62"/>
    </row>
    <row r="65" spans="1:7" s="10" customFormat="1" x14ac:dyDescent="0.25">
      <c r="A65" s="67"/>
      <c r="B65" s="62"/>
      <c r="C65" s="62"/>
      <c r="D65" s="62" t="s">
        <v>49</v>
      </c>
      <c r="E65" s="110">
        <v>0</v>
      </c>
      <c r="F65" s="114"/>
    </row>
    <row r="66" spans="1:7" s="10" customFormat="1" x14ac:dyDescent="0.25">
      <c r="A66" s="67"/>
      <c r="B66" s="62"/>
      <c r="C66" s="62"/>
      <c r="D66" s="62"/>
      <c r="E66" s="110"/>
      <c r="F66" s="62"/>
    </row>
    <row r="67" spans="1:7" s="10" customFormat="1" x14ac:dyDescent="0.25">
      <c r="A67" s="67"/>
      <c r="B67" s="62"/>
      <c r="C67" s="62"/>
      <c r="D67" s="101" t="s">
        <v>50</v>
      </c>
      <c r="E67" s="111">
        <f>SUM(E68:E72)</f>
        <v>83998946</v>
      </c>
      <c r="F67" s="111">
        <f>SUM(F68:F72)</f>
        <v>79634278</v>
      </c>
    </row>
    <row r="68" spans="1:7" s="10" customFormat="1" x14ac:dyDescent="0.25">
      <c r="A68" s="67"/>
      <c r="B68" s="62"/>
      <c r="C68" s="62"/>
      <c r="D68" s="62" t="s">
        <v>51</v>
      </c>
      <c r="E68" s="110">
        <v>5535877</v>
      </c>
      <c r="F68" s="110">
        <v>18417519</v>
      </c>
    </row>
    <row r="69" spans="1:7" s="10" customFormat="1" x14ac:dyDescent="0.25">
      <c r="A69" s="67"/>
      <c r="B69" s="62"/>
      <c r="C69" s="62"/>
      <c r="D69" s="62" t="s">
        <v>52</v>
      </c>
      <c r="E69" s="110">
        <v>78463069</v>
      </c>
      <c r="F69" s="110">
        <v>61216759</v>
      </c>
    </row>
    <row r="70" spans="1:7" s="10" customFormat="1" x14ac:dyDescent="0.25">
      <c r="A70" s="67"/>
      <c r="B70" s="62"/>
      <c r="C70" s="62"/>
      <c r="D70" s="62" t="s">
        <v>53</v>
      </c>
      <c r="E70" s="110">
        <v>0</v>
      </c>
      <c r="F70" s="62"/>
    </row>
    <row r="71" spans="1:7" s="10" customFormat="1" x14ac:dyDescent="0.25">
      <c r="A71" s="67"/>
      <c r="B71" s="62"/>
      <c r="C71" s="62"/>
      <c r="D71" s="62" t="s">
        <v>54</v>
      </c>
      <c r="E71" s="110">
        <v>0</v>
      </c>
      <c r="F71" s="62"/>
    </row>
    <row r="72" spans="1:7" s="10" customFormat="1" x14ac:dyDescent="0.25">
      <c r="A72" s="67"/>
      <c r="B72" s="62"/>
      <c r="C72" s="62"/>
      <c r="D72" s="62" t="s">
        <v>55</v>
      </c>
      <c r="E72" s="110">
        <v>0</v>
      </c>
      <c r="F72" s="62"/>
    </row>
    <row r="73" spans="1:7" s="10" customFormat="1" x14ac:dyDescent="0.25">
      <c r="A73" s="67"/>
      <c r="B73" s="62"/>
      <c r="C73" s="62"/>
      <c r="D73" s="62"/>
      <c r="E73" s="110"/>
      <c r="F73" s="62"/>
    </row>
    <row r="74" spans="1:7" s="10" customFormat="1" ht="22.5" x14ac:dyDescent="0.25">
      <c r="A74" s="67"/>
      <c r="B74" s="62"/>
      <c r="C74" s="62"/>
      <c r="D74" s="101" t="s">
        <v>56</v>
      </c>
      <c r="E74" s="111">
        <f>SUM(E75:E76)</f>
        <v>0</v>
      </c>
      <c r="F74" s="111">
        <f>SUM(F75:F76)</f>
        <v>0</v>
      </c>
    </row>
    <row r="75" spans="1:7" s="10" customFormat="1" x14ac:dyDescent="0.25">
      <c r="A75" s="67"/>
      <c r="B75" s="62"/>
      <c r="C75" s="62"/>
      <c r="D75" s="62" t="s">
        <v>57</v>
      </c>
      <c r="E75" s="110">
        <v>0</v>
      </c>
      <c r="F75" s="110">
        <v>0</v>
      </c>
    </row>
    <row r="76" spans="1:7" s="10" customFormat="1" x14ac:dyDescent="0.25">
      <c r="A76" s="67"/>
      <c r="B76" s="62"/>
      <c r="C76" s="62"/>
      <c r="D76" s="62" t="s">
        <v>58</v>
      </c>
      <c r="E76" s="110">
        <v>0</v>
      </c>
      <c r="F76" s="110">
        <v>0</v>
      </c>
    </row>
    <row r="77" spans="1:7" s="10" customFormat="1" x14ac:dyDescent="0.25">
      <c r="A77" s="67"/>
      <c r="B77" s="62"/>
      <c r="C77" s="62"/>
      <c r="D77" s="62"/>
      <c r="E77" s="110"/>
      <c r="F77" s="62"/>
    </row>
    <row r="78" spans="1:7" s="10" customFormat="1" x14ac:dyDescent="0.25">
      <c r="A78" s="67"/>
      <c r="B78" s="62"/>
      <c r="C78" s="62"/>
      <c r="D78" s="101" t="s">
        <v>59</v>
      </c>
      <c r="E78" s="111">
        <f>+E62+E67+E74</f>
        <v>147335529</v>
      </c>
      <c r="F78" s="111">
        <f>+F62+F67+F74</f>
        <v>142970861</v>
      </c>
    </row>
    <row r="79" spans="1:7" s="10" customFormat="1" x14ac:dyDescent="0.25">
      <c r="A79" s="67"/>
      <c r="B79" s="62"/>
      <c r="C79" s="62"/>
      <c r="D79" s="62"/>
      <c r="E79" s="111"/>
      <c r="F79" s="111"/>
    </row>
    <row r="80" spans="1:7" s="10" customFormat="1" x14ac:dyDescent="0.25">
      <c r="A80" s="67"/>
      <c r="B80" s="62"/>
      <c r="C80" s="62"/>
      <c r="D80" s="101" t="s">
        <v>60</v>
      </c>
      <c r="E80" s="111">
        <f>+E78+E58</f>
        <v>148519121</v>
      </c>
      <c r="F80" s="111">
        <f>+F78+F58</f>
        <v>142970861</v>
      </c>
      <c r="G80" s="115"/>
    </row>
    <row r="81" spans="1:11" s="10" customFormat="1" x14ac:dyDescent="0.25">
      <c r="A81" s="67"/>
      <c r="B81" s="62"/>
      <c r="C81" s="62"/>
      <c r="D81" s="62"/>
      <c r="E81" s="62"/>
      <c r="F81" s="62"/>
      <c r="G81" s="115"/>
    </row>
    <row r="82" spans="1:11" s="10" customFormat="1" ht="6.4" customHeight="1" x14ac:dyDescent="0.25">
      <c r="A82" s="67"/>
      <c r="B82" s="62"/>
      <c r="C82" s="62"/>
      <c r="D82" s="62"/>
      <c r="E82" s="114"/>
      <c r="F82" s="62"/>
    </row>
    <row r="83" spans="1:11" s="10" customFormat="1" ht="15.75" thickBot="1" x14ac:dyDescent="0.3">
      <c r="A83" s="113"/>
      <c r="B83" s="64"/>
      <c r="C83" s="64"/>
      <c r="D83" s="64"/>
      <c r="E83" s="64"/>
      <c r="F83" s="64"/>
      <c r="J83" s="115">
        <f>E80-B61</f>
        <v>0</v>
      </c>
      <c r="K83" s="115">
        <f>F80-C61</f>
        <v>0</v>
      </c>
    </row>
    <row r="84" spans="1:11" s="10" customFormat="1" x14ac:dyDescent="0.25">
      <c r="A84" s="105"/>
      <c r="B84" s="105"/>
      <c r="C84" s="105"/>
      <c r="D84" s="105"/>
      <c r="E84" s="105"/>
      <c r="F84" s="105"/>
    </row>
    <row r="85" spans="1:11" x14ac:dyDescent="0.25">
      <c r="A85" s="10"/>
      <c r="B85" s="10"/>
      <c r="C85" s="10"/>
      <c r="D85" s="10"/>
      <c r="E85" s="99">
        <f>E80-B61</f>
        <v>0</v>
      </c>
      <c r="F85" s="99">
        <f>F80-C61</f>
        <v>0</v>
      </c>
    </row>
    <row r="86" spans="1:11" x14ac:dyDescent="0.25">
      <c r="A86" s="10"/>
      <c r="B86" s="10"/>
      <c r="C86" s="10"/>
      <c r="D86" s="10"/>
      <c r="E86" s="10"/>
      <c r="F86" s="10"/>
    </row>
    <row r="87" spans="1:11" x14ac:dyDescent="0.25">
      <c r="A87" s="10"/>
      <c r="B87" s="10"/>
      <c r="C87" s="10"/>
      <c r="D87" s="10"/>
      <c r="E87" s="10"/>
      <c r="F87" s="10"/>
    </row>
    <row r="88" spans="1:11" x14ac:dyDescent="0.25">
      <c r="A88" s="10"/>
      <c r="B88" s="10"/>
      <c r="C88" s="10"/>
      <c r="D88" s="10"/>
      <c r="E88" s="10"/>
      <c r="F88" s="10"/>
    </row>
    <row r="89" spans="1:11" x14ac:dyDescent="0.25">
      <c r="A89" s="10"/>
      <c r="B89" s="10"/>
      <c r="C89" s="10"/>
      <c r="D89" s="10"/>
      <c r="E89" s="10"/>
      <c r="F89" s="10"/>
    </row>
    <row r="90" spans="1:11" x14ac:dyDescent="0.25">
      <c r="A90" s="10"/>
      <c r="B90" s="10"/>
      <c r="C90" s="10"/>
      <c r="D90" s="10"/>
      <c r="E90" s="10"/>
      <c r="F90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L25" sqref="L25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3" t="str">
        <f>'FORMATO 1'!A1:F1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x14ac:dyDescent="0.25">
      <c r="A2" s="186" t="s">
        <v>61</v>
      </c>
      <c r="B2" s="187"/>
      <c r="C2" s="187"/>
      <c r="D2" s="187"/>
      <c r="E2" s="187"/>
      <c r="F2" s="187"/>
      <c r="G2" s="187"/>
      <c r="H2" s="187"/>
      <c r="I2" s="188"/>
    </row>
    <row r="3" spans="1:9" ht="21.75" customHeight="1" x14ac:dyDescent="0.25">
      <c r="A3" s="186" t="s">
        <v>452</v>
      </c>
      <c r="B3" s="187"/>
      <c r="C3" s="187"/>
      <c r="D3" s="187"/>
      <c r="E3" s="187"/>
      <c r="F3" s="187"/>
      <c r="G3" s="187"/>
      <c r="H3" s="187"/>
      <c r="I3" s="188"/>
    </row>
    <row r="4" spans="1:9" x14ac:dyDescent="0.25">
      <c r="A4" s="186" t="s">
        <v>1</v>
      </c>
      <c r="B4" s="187"/>
      <c r="C4" s="187"/>
      <c r="D4" s="187"/>
      <c r="E4" s="187"/>
      <c r="F4" s="187"/>
      <c r="G4" s="187"/>
      <c r="H4" s="187"/>
      <c r="I4" s="189"/>
    </row>
    <row r="5" spans="1:9" ht="39.200000000000003" customHeight="1" x14ac:dyDescent="0.25">
      <c r="A5" s="171" t="s">
        <v>62</v>
      </c>
      <c r="B5" s="171"/>
      <c r="C5" s="171" t="s">
        <v>455</v>
      </c>
      <c r="D5" s="171" t="s">
        <v>63</v>
      </c>
      <c r="E5" s="171" t="s">
        <v>64</v>
      </c>
      <c r="F5" s="171" t="s">
        <v>65</v>
      </c>
      <c r="G5" s="122" t="s">
        <v>66</v>
      </c>
      <c r="H5" s="171" t="s">
        <v>68</v>
      </c>
      <c r="I5" s="177" t="s">
        <v>69</v>
      </c>
    </row>
    <row r="6" spans="1:9" x14ac:dyDescent="0.25">
      <c r="A6" s="172"/>
      <c r="B6" s="172"/>
      <c r="C6" s="172"/>
      <c r="D6" s="172"/>
      <c r="E6" s="172"/>
      <c r="F6" s="172"/>
      <c r="G6" s="123" t="s">
        <v>67</v>
      </c>
      <c r="H6" s="172"/>
      <c r="I6" s="178"/>
    </row>
    <row r="7" spans="1:9" x14ac:dyDescent="0.25">
      <c r="A7" s="179"/>
      <c r="B7" s="180"/>
      <c r="C7" s="13"/>
      <c r="D7" s="13"/>
      <c r="E7" s="13"/>
      <c r="F7" s="13"/>
      <c r="G7" s="13"/>
      <c r="H7" s="13"/>
      <c r="I7" s="13"/>
    </row>
    <row r="8" spans="1:9" x14ac:dyDescent="0.25">
      <c r="A8" s="181" t="s">
        <v>70</v>
      </c>
      <c r="B8" s="182"/>
      <c r="C8" s="14">
        <v>0</v>
      </c>
      <c r="D8" s="15"/>
      <c r="E8" s="15"/>
      <c r="F8" s="15"/>
      <c r="G8" s="14">
        <v>0</v>
      </c>
      <c r="H8" s="15"/>
      <c r="I8" s="15"/>
    </row>
    <row r="9" spans="1:9" x14ac:dyDescent="0.25">
      <c r="A9" s="181" t="s">
        <v>71</v>
      </c>
      <c r="B9" s="182"/>
      <c r="C9" s="16">
        <v>0</v>
      </c>
      <c r="D9" s="13"/>
      <c r="E9" s="13"/>
      <c r="F9" s="13"/>
      <c r="G9" s="16">
        <v>0</v>
      </c>
      <c r="H9" s="13"/>
      <c r="I9" s="13"/>
    </row>
    <row r="10" spans="1:9" x14ac:dyDescent="0.25">
      <c r="A10" s="190" t="s">
        <v>426</v>
      </c>
      <c r="B10" s="191"/>
      <c r="C10" s="13"/>
      <c r="D10" s="13"/>
      <c r="E10" s="13"/>
      <c r="F10" s="13"/>
      <c r="G10" s="16"/>
      <c r="H10" s="13"/>
      <c r="I10" s="13"/>
    </row>
    <row r="11" spans="1:9" x14ac:dyDescent="0.25">
      <c r="A11" s="190" t="s">
        <v>427</v>
      </c>
      <c r="B11" s="191"/>
      <c r="C11" s="11"/>
      <c r="D11" s="11"/>
      <c r="E11" s="11"/>
      <c r="F11" s="11"/>
      <c r="G11" s="17"/>
      <c r="H11" s="11"/>
      <c r="I11" s="11"/>
    </row>
    <row r="12" spans="1:9" x14ac:dyDescent="0.25">
      <c r="A12" s="190" t="s">
        <v>428</v>
      </c>
      <c r="B12" s="191"/>
      <c r="C12" s="11"/>
      <c r="D12" s="11"/>
      <c r="E12" s="11"/>
      <c r="F12" s="11"/>
      <c r="G12" s="17"/>
      <c r="H12" s="11"/>
      <c r="I12" s="11"/>
    </row>
    <row r="13" spans="1:9" x14ac:dyDescent="0.25">
      <c r="A13" s="181" t="s">
        <v>72</v>
      </c>
      <c r="B13" s="182"/>
      <c r="C13" s="16">
        <v>0</v>
      </c>
      <c r="D13" s="13"/>
      <c r="E13" s="13"/>
      <c r="F13" s="13"/>
      <c r="G13" s="16">
        <v>0</v>
      </c>
      <c r="H13" s="13"/>
      <c r="I13" s="13"/>
    </row>
    <row r="14" spans="1:9" x14ac:dyDescent="0.25">
      <c r="A14" s="190" t="s">
        <v>429</v>
      </c>
      <c r="B14" s="191"/>
      <c r="C14" s="13"/>
      <c r="D14" s="13"/>
      <c r="E14" s="13"/>
      <c r="F14" s="13"/>
      <c r="G14" s="13"/>
      <c r="H14" s="13"/>
      <c r="I14" s="13"/>
    </row>
    <row r="15" spans="1:9" x14ac:dyDescent="0.25">
      <c r="A15" s="190" t="s">
        <v>430</v>
      </c>
      <c r="B15" s="191"/>
      <c r="C15" s="11"/>
      <c r="D15" s="11"/>
      <c r="E15" s="11"/>
      <c r="F15" s="11"/>
      <c r="G15" s="11"/>
      <c r="H15" s="11"/>
      <c r="I15" s="11"/>
    </row>
    <row r="16" spans="1:9" x14ac:dyDescent="0.25">
      <c r="A16" s="190" t="s">
        <v>431</v>
      </c>
      <c r="B16" s="191"/>
      <c r="C16" s="11"/>
      <c r="D16" s="11"/>
      <c r="E16" s="11"/>
      <c r="F16" s="11"/>
      <c r="G16" s="11"/>
      <c r="H16" s="11"/>
      <c r="I16" s="11"/>
    </row>
    <row r="17" spans="1:9" x14ac:dyDescent="0.25">
      <c r="A17" s="181" t="s">
        <v>73</v>
      </c>
      <c r="B17" s="182"/>
      <c r="C17" s="17">
        <f>'FORMATO 1'!F46</f>
        <v>0</v>
      </c>
      <c r="D17" s="11"/>
      <c r="E17" s="11"/>
      <c r="F17" s="11"/>
      <c r="G17" s="17">
        <f>'FORMATO 1'!E46</f>
        <v>1183592</v>
      </c>
      <c r="H17" s="11"/>
      <c r="I17" s="11"/>
    </row>
    <row r="18" spans="1:9" x14ac:dyDescent="0.25">
      <c r="A18" s="190"/>
      <c r="B18" s="191"/>
      <c r="C18" s="11"/>
      <c r="D18" s="11"/>
      <c r="E18" s="11"/>
      <c r="F18" s="11"/>
      <c r="G18" s="11"/>
      <c r="H18" s="11"/>
      <c r="I18" s="11"/>
    </row>
    <row r="19" spans="1:9" ht="21.75" customHeight="1" x14ac:dyDescent="0.25">
      <c r="A19" s="181" t="s">
        <v>74</v>
      </c>
      <c r="B19" s="182"/>
      <c r="C19" s="18">
        <f>C8+C17</f>
        <v>0</v>
      </c>
      <c r="D19" s="13"/>
      <c r="E19" s="13"/>
      <c r="F19" s="13"/>
      <c r="G19" s="18">
        <f>G8+G17</f>
        <v>1183592</v>
      </c>
      <c r="H19" s="13"/>
      <c r="I19" s="13"/>
    </row>
    <row r="20" spans="1:9" x14ac:dyDescent="0.25">
      <c r="A20" s="181"/>
      <c r="B20" s="182"/>
      <c r="C20" s="13"/>
      <c r="D20" s="13"/>
      <c r="E20" s="13"/>
      <c r="F20" s="13"/>
      <c r="G20" s="13"/>
      <c r="H20" s="13"/>
      <c r="I20" s="13"/>
    </row>
    <row r="21" spans="1:9" ht="23.25" customHeight="1" x14ac:dyDescent="0.25">
      <c r="A21" s="181" t="s">
        <v>76</v>
      </c>
      <c r="B21" s="182"/>
      <c r="C21" s="13"/>
      <c r="D21" s="13"/>
      <c r="E21" s="13"/>
      <c r="F21" s="13"/>
      <c r="G21" s="13"/>
      <c r="H21" s="13"/>
      <c r="I21" s="13"/>
    </row>
    <row r="22" spans="1:9" x14ac:dyDescent="0.25">
      <c r="A22" s="190" t="s">
        <v>432</v>
      </c>
      <c r="B22" s="191"/>
      <c r="C22" s="15"/>
      <c r="D22" s="15"/>
      <c r="E22" s="15"/>
      <c r="F22" s="15"/>
      <c r="G22" s="15"/>
      <c r="H22" s="15"/>
      <c r="I22" s="15"/>
    </row>
    <row r="23" spans="1:9" x14ac:dyDescent="0.25">
      <c r="A23" s="190" t="s">
        <v>433</v>
      </c>
      <c r="B23" s="191"/>
      <c r="C23" s="15"/>
      <c r="D23" s="15"/>
      <c r="E23" s="15"/>
      <c r="F23" s="15"/>
      <c r="G23" s="15"/>
      <c r="H23" s="15"/>
      <c r="I23" s="15"/>
    </row>
    <row r="24" spans="1:9" x14ac:dyDescent="0.25">
      <c r="A24" s="190" t="s">
        <v>434</v>
      </c>
      <c r="B24" s="191"/>
      <c r="C24" s="15"/>
      <c r="D24" s="15"/>
      <c r="E24" s="15"/>
      <c r="F24" s="15"/>
      <c r="G24" s="15"/>
      <c r="H24" s="15"/>
      <c r="I24" s="15"/>
    </row>
    <row r="25" spans="1:9" x14ac:dyDescent="0.25">
      <c r="A25" s="194"/>
      <c r="B25" s="195"/>
      <c r="C25" s="15"/>
      <c r="D25" s="15"/>
      <c r="E25" s="15"/>
      <c r="F25" s="15"/>
      <c r="G25" s="15"/>
      <c r="H25" s="15"/>
      <c r="I25" s="15"/>
    </row>
    <row r="26" spans="1:9" ht="21.75" customHeight="1" x14ac:dyDescent="0.25">
      <c r="A26" s="181" t="s">
        <v>75</v>
      </c>
      <c r="B26" s="182"/>
      <c r="C26" s="15"/>
      <c r="D26" s="15"/>
      <c r="E26" s="15"/>
      <c r="F26" s="15"/>
      <c r="G26" s="15"/>
      <c r="H26" s="15"/>
      <c r="I26" s="15"/>
    </row>
    <row r="27" spans="1:9" ht="16.7" customHeight="1" x14ac:dyDescent="0.25">
      <c r="A27" s="190" t="s">
        <v>435</v>
      </c>
      <c r="B27" s="191"/>
      <c r="C27" s="15"/>
      <c r="D27" s="15"/>
      <c r="E27" s="15"/>
      <c r="F27" s="15"/>
      <c r="G27" s="15"/>
      <c r="H27" s="15"/>
      <c r="I27" s="15"/>
    </row>
    <row r="28" spans="1:9" x14ac:dyDescent="0.25">
      <c r="A28" s="190" t="s">
        <v>436</v>
      </c>
      <c r="B28" s="191"/>
      <c r="C28" s="15"/>
      <c r="D28" s="15"/>
      <c r="E28" s="15"/>
      <c r="F28" s="15"/>
      <c r="G28" s="15"/>
      <c r="H28" s="15"/>
      <c r="I28" s="15"/>
    </row>
    <row r="29" spans="1:9" x14ac:dyDescent="0.25">
      <c r="A29" s="190" t="s">
        <v>437</v>
      </c>
      <c r="B29" s="191"/>
      <c r="C29" s="15"/>
      <c r="D29" s="15"/>
      <c r="E29" s="15"/>
      <c r="F29" s="15"/>
      <c r="G29" s="15"/>
      <c r="H29" s="15"/>
      <c r="I29" s="15"/>
    </row>
    <row r="30" spans="1:9" ht="15.75" thickBot="1" x14ac:dyDescent="0.3">
      <c r="A30" s="192"/>
      <c r="B30" s="193"/>
      <c r="C30" s="19"/>
      <c r="D30" s="19"/>
      <c r="E30" s="19"/>
      <c r="F30" s="19"/>
      <c r="G30" s="19"/>
      <c r="H30" s="19"/>
      <c r="I30" s="19"/>
    </row>
    <row r="31" spans="1:9" ht="21.75" hidden="1" customHeight="1" x14ac:dyDescent="0.25">
      <c r="A31" s="8"/>
      <c r="B31" s="8"/>
      <c r="C31" s="9"/>
      <c r="D31" s="9"/>
      <c r="E31" s="9"/>
      <c r="F31" s="9"/>
      <c r="G31" s="9"/>
      <c r="H31" s="9"/>
      <c r="I31" s="9"/>
    </row>
    <row r="32" spans="1:9" hidden="1" x14ac:dyDescent="0.25"/>
    <row r="33" spans="1:9" ht="22.7" customHeight="1" x14ac:dyDescent="0.25">
      <c r="A33" s="171" t="s">
        <v>77</v>
      </c>
      <c r="B33" s="171"/>
      <c r="C33" s="171" t="s">
        <v>401</v>
      </c>
      <c r="D33" s="171" t="s">
        <v>400</v>
      </c>
      <c r="E33" s="171" t="s">
        <v>402</v>
      </c>
      <c r="F33" s="171"/>
      <c r="G33" s="171" t="s">
        <v>78</v>
      </c>
      <c r="H33" s="171"/>
      <c r="I33" s="177" t="s">
        <v>399</v>
      </c>
    </row>
    <row r="34" spans="1:9" x14ac:dyDescent="0.25">
      <c r="A34" s="171"/>
      <c r="B34" s="171"/>
      <c r="C34" s="171"/>
      <c r="D34" s="171"/>
      <c r="E34" s="171"/>
      <c r="F34" s="171"/>
      <c r="G34" s="171"/>
      <c r="H34" s="171"/>
      <c r="I34" s="177"/>
    </row>
    <row r="35" spans="1:9" x14ac:dyDescent="0.25">
      <c r="A35" s="172"/>
      <c r="B35" s="172"/>
      <c r="C35" s="172"/>
      <c r="D35" s="172"/>
      <c r="E35" s="172"/>
      <c r="F35" s="172"/>
      <c r="G35" s="172"/>
      <c r="H35" s="172"/>
      <c r="I35" s="178"/>
    </row>
    <row r="36" spans="1:9" s="10" customFormat="1" ht="42.4" customHeight="1" x14ac:dyDescent="0.25">
      <c r="A36" s="181" t="s">
        <v>79</v>
      </c>
      <c r="B36" s="182"/>
      <c r="C36" s="11"/>
      <c r="D36" s="11"/>
      <c r="E36" s="173"/>
      <c r="F36" s="174"/>
      <c r="G36" s="167"/>
      <c r="H36" s="168"/>
      <c r="I36" s="11"/>
    </row>
    <row r="37" spans="1:9" s="10" customFormat="1" x14ac:dyDescent="0.25">
      <c r="A37" s="190" t="s">
        <v>438</v>
      </c>
      <c r="B37" s="191"/>
      <c r="C37" s="11"/>
      <c r="D37" s="11"/>
      <c r="E37" s="173"/>
      <c r="F37" s="174"/>
      <c r="G37" s="167"/>
      <c r="H37" s="168"/>
      <c r="I37" s="11"/>
    </row>
    <row r="38" spans="1:9" s="10" customFormat="1" x14ac:dyDescent="0.25">
      <c r="A38" s="190" t="s">
        <v>439</v>
      </c>
      <c r="B38" s="191"/>
      <c r="C38" s="11"/>
      <c r="D38" s="11"/>
      <c r="E38" s="173"/>
      <c r="F38" s="174"/>
      <c r="G38" s="167"/>
      <c r="H38" s="168"/>
      <c r="I38" s="11"/>
    </row>
    <row r="39" spans="1:9" s="10" customFormat="1" ht="15.75" thickBot="1" x14ac:dyDescent="0.3">
      <c r="A39" s="196" t="s">
        <v>440</v>
      </c>
      <c r="B39" s="197"/>
      <c r="C39" s="12"/>
      <c r="D39" s="12"/>
      <c r="E39" s="175"/>
      <c r="F39" s="176"/>
      <c r="G39" s="169"/>
      <c r="H39" s="170"/>
      <c r="I39" s="12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hidden="1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hidden="1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hidden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hidden="1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S14" sqref="S14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3" t="str">
        <f>'FORMATO 2'!A1:I1</f>
        <v>ÓRGANO DE FISCALIZACIÓN SUPERIOR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21.2" customHeight="1" x14ac:dyDescent="0.25">
      <c r="A2" s="186" t="s">
        <v>80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3.7" customHeight="1" x14ac:dyDescent="0.25">
      <c r="A3" s="186" t="s">
        <v>452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1.25" customHeight="1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200"/>
    </row>
    <row r="5" spans="1:11" ht="81.2" customHeight="1" x14ac:dyDescent="0.25">
      <c r="A5" s="124" t="s">
        <v>81</v>
      </c>
      <c r="B5" s="123" t="s">
        <v>82</v>
      </c>
      <c r="C5" s="123" t="s">
        <v>83</v>
      </c>
      <c r="D5" s="123" t="s">
        <v>84</v>
      </c>
      <c r="E5" s="123" t="s">
        <v>85</v>
      </c>
      <c r="F5" s="123" t="s">
        <v>86</v>
      </c>
      <c r="G5" s="123" t="s">
        <v>87</v>
      </c>
      <c r="H5" s="123" t="s">
        <v>88</v>
      </c>
      <c r="I5" s="123" t="s">
        <v>456</v>
      </c>
      <c r="J5" s="123" t="s">
        <v>457</v>
      </c>
      <c r="K5" s="125" t="s">
        <v>458</v>
      </c>
    </row>
    <row r="6" spans="1:11" s="10" customFormat="1" x14ac:dyDescent="0.25">
      <c r="A6" s="66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0" customFormat="1" ht="33.75" x14ac:dyDescent="0.25">
      <c r="A7" s="72" t="s">
        <v>89</v>
      </c>
      <c r="B7" s="116">
        <v>0</v>
      </c>
      <c r="C7" s="116">
        <v>0</v>
      </c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</row>
    <row r="8" spans="1:11" s="10" customFormat="1" x14ac:dyDescent="0.25">
      <c r="A8" s="117" t="s">
        <v>90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s="10" customFormat="1" x14ac:dyDescent="0.25">
      <c r="A9" s="117" t="s">
        <v>91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s="10" customFormat="1" x14ac:dyDescent="0.25">
      <c r="A10" s="117" t="s">
        <v>92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s="10" customFormat="1" x14ac:dyDescent="0.25">
      <c r="A11" s="117" t="s">
        <v>93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</row>
    <row r="12" spans="1:11" s="10" customFormat="1" x14ac:dyDescent="0.25">
      <c r="A12" s="67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0" customFormat="1" ht="22.5" x14ac:dyDescent="0.25">
      <c r="A13" s="72" t="s">
        <v>94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1:11" s="10" customFormat="1" x14ac:dyDescent="0.25">
      <c r="A14" s="117" t="s">
        <v>95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</row>
    <row r="15" spans="1:11" s="10" customFormat="1" x14ac:dyDescent="0.25">
      <c r="A15" s="117" t="s">
        <v>96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</row>
    <row r="16" spans="1:11" s="10" customFormat="1" x14ac:dyDescent="0.25">
      <c r="A16" s="117" t="s">
        <v>97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</row>
    <row r="17" spans="1:11" s="10" customFormat="1" x14ac:dyDescent="0.25">
      <c r="A17" s="117" t="s">
        <v>98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 s="10" customFormat="1" x14ac:dyDescent="0.25">
      <c r="A18" s="67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0" customFormat="1" ht="33.6" customHeight="1" x14ac:dyDescent="0.25">
      <c r="A19" s="72" t="s">
        <v>99</v>
      </c>
      <c r="B19" s="116">
        <f>B7+B13</f>
        <v>0</v>
      </c>
      <c r="C19" s="116">
        <f t="shared" ref="C19:K19" si="0">C7+C13</f>
        <v>0</v>
      </c>
      <c r="D19" s="116">
        <f t="shared" si="0"/>
        <v>0</v>
      </c>
      <c r="E19" s="116">
        <f t="shared" si="0"/>
        <v>0</v>
      </c>
      <c r="F19" s="116">
        <f t="shared" si="0"/>
        <v>0</v>
      </c>
      <c r="G19" s="116">
        <f t="shared" si="0"/>
        <v>0</v>
      </c>
      <c r="H19" s="116">
        <f t="shared" si="0"/>
        <v>0</v>
      </c>
      <c r="I19" s="116">
        <f t="shared" si="0"/>
        <v>0</v>
      </c>
      <c r="J19" s="116">
        <f t="shared" si="0"/>
        <v>0</v>
      </c>
      <c r="K19" s="116">
        <f t="shared" si="0"/>
        <v>0</v>
      </c>
    </row>
    <row r="20" spans="1:11" s="10" customFormat="1" ht="15.6" customHeight="1" thickBot="1" x14ac:dyDescent="0.3">
      <c r="A20" s="76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s="10" customFormat="1" x14ac:dyDescent="0.25"/>
    <row r="22" spans="1:11" s="10" customFormat="1" x14ac:dyDescent="0.25"/>
    <row r="23" spans="1:11" s="10" customFormat="1" x14ac:dyDescent="0.25"/>
    <row r="24" spans="1:11" s="10" customFormat="1" x14ac:dyDescent="0.25"/>
    <row r="25" spans="1:11" s="10" customFormat="1" x14ac:dyDescent="0.25"/>
    <row r="26" spans="1:11" s="10" customFormat="1" x14ac:dyDescent="0.25"/>
    <row r="27" spans="1:11" s="10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J22" sqref="J22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3" t="str">
        <f>'FORMATO 3'!A1:K1</f>
        <v>ÓRGANO DE FISCALIZACIÓN SUPERIOR</v>
      </c>
      <c r="B1" s="184"/>
      <c r="C1" s="184"/>
      <c r="D1" s="184"/>
      <c r="E1" s="185"/>
    </row>
    <row r="2" spans="1:5" x14ac:dyDescent="0.25">
      <c r="A2" s="227" t="s">
        <v>100</v>
      </c>
      <c r="B2" s="228"/>
      <c r="C2" s="228"/>
      <c r="D2" s="228"/>
      <c r="E2" s="229"/>
    </row>
    <row r="3" spans="1:5" x14ac:dyDescent="0.25">
      <c r="A3" s="227" t="s">
        <v>452</v>
      </c>
      <c r="B3" s="228"/>
      <c r="C3" s="228"/>
      <c r="D3" s="228"/>
      <c r="E3" s="229"/>
    </row>
    <row r="4" spans="1:5" ht="15.75" thickBot="1" x14ac:dyDescent="0.3">
      <c r="A4" s="230" t="s">
        <v>1</v>
      </c>
      <c r="B4" s="231"/>
      <c r="C4" s="231"/>
      <c r="D4" s="231"/>
      <c r="E4" s="232"/>
    </row>
    <row r="5" spans="1:5" x14ac:dyDescent="0.25">
      <c r="A5" s="203" t="s">
        <v>2</v>
      </c>
      <c r="B5" s="204"/>
      <c r="C5" s="126" t="s">
        <v>101</v>
      </c>
      <c r="D5" s="207" t="s">
        <v>103</v>
      </c>
      <c r="E5" s="126" t="s">
        <v>104</v>
      </c>
    </row>
    <row r="6" spans="1:5" ht="15.75" thickBot="1" x14ac:dyDescent="0.3">
      <c r="A6" s="205"/>
      <c r="B6" s="206"/>
      <c r="C6" s="121" t="s">
        <v>102</v>
      </c>
      <c r="D6" s="208"/>
      <c r="E6" s="121" t="s">
        <v>105</v>
      </c>
    </row>
    <row r="7" spans="1:5" x14ac:dyDescent="0.25">
      <c r="A7" s="213"/>
      <c r="B7" s="214"/>
      <c r="C7" s="20"/>
      <c r="D7" s="20"/>
      <c r="E7" s="20"/>
    </row>
    <row r="8" spans="1:5" x14ac:dyDescent="0.25">
      <c r="A8" s="181" t="s">
        <v>106</v>
      </c>
      <c r="B8" s="182"/>
      <c r="C8" s="21">
        <f>SUM(C9:C11)</f>
        <v>85211231</v>
      </c>
      <c r="D8" s="145">
        <f t="shared" ref="D8:E8" si="0">SUM(D9:D11)</f>
        <v>24382668</v>
      </c>
      <c r="E8" s="145">
        <f t="shared" si="0"/>
        <v>24382668</v>
      </c>
    </row>
    <row r="9" spans="1:5" x14ac:dyDescent="0.25">
      <c r="A9" s="190" t="s">
        <v>403</v>
      </c>
      <c r="B9" s="191"/>
      <c r="C9" s="22">
        <v>85211231</v>
      </c>
      <c r="D9" s="136">
        <v>24382668</v>
      </c>
      <c r="E9" s="136">
        <f>D9</f>
        <v>24382668</v>
      </c>
    </row>
    <row r="10" spans="1:5" x14ac:dyDescent="0.25">
      <c r="A10" s="190" t="s">
        <v>404</v>
      </c>
      <c r="B10" s="191"/>
      <c r="C10" s="134">
        <v>0</v>
      </c>
      <c r="D10" s="136">
        <v>0</v>
      </c>
      <c r="E10" s="136">
        <f>D10</f>
        <v>0</v>
      </c>
    </row>
    <row r="11" spans="1:5" x14ac:dyDescent="0.25">
      <c r="A11" s="190" t="s">
        <v>405</v>
      </c>
      <c r="B11" s="191"/>
      <c r="C11" s="134">
        <v>0</v>
      </c>
      <c r="D11" s="134">
        <v>0</v>
      </c>
      <c r="E11" s="134">
        <v>0</v>
      </c>
    </row>
    <row r="12" spans="1:5" x14ac:dyDescent="0.25">
      <c r="A12" s="190"/>
      <c r="B12" s="191"/>
      <c r="C12" s="20"/>
      <c r="D12" s="20"/>
      <c r="E12" s="20"/>
    </row>
    <row r="13" spans="1:5" x14ac:dyDescent="0.25">
      <c r="A13" s="181" t="s">
        <v>126</v>
      </c>
      <c r="B13" s="182"/>
      <c r="C13" s="21">
        <f>C14+C15</f>
        <v>85211231</v>
      </c>
      <c r="D13" s="145">
        <f t="shared" ref="D13:E13" si="1">D14+D15</f>
        <v>19175764</v>
      </c>
      <c r="E13" s="145">
        <f t="shared" si="1"/>
        <v>18978382</v>
      </c>
    </row>
    <row r="14" spans="1:5" x14ac:dyDescent="0.25">
      <c r="A14" s="190" t="s">
        <v>406</v>
      </c>
      <c r="B14" s="191"/>
      <c r="C14" s="22">
        <f>C9</f>
        <v>85211231</v>
      </c>
      <c r="D14" s="136">
        <v>19175764</v>
      </c>
      <c r="E14" s="136">
        <v>18978382</v>
      </c>
    </row>
    <row r="15" spans="1:5" x14ac:dyDescent="0.25">
      <c r="A15" s="190" t="s">
        <v>407</v>
      </c>
      <c r="B15" s="191"/>
      <c r="C15" s="20"/>
      <c r="D15" s="136">
        <v>0</v>
      </c>
      <c r="E15" s="136">
        <f>D15</f>
        <v>0</v>
      </c>
    </row>
    <row r="16" spans="1:5" x14ac:dyDescent="0.25">
      <c r="A16" s="190"/>
      <c r="B16" s="191"/>
      <c r="C16" s="20"/>
      <c r="D16" s="20"/>
      <c r="E16" s="20"/>
    </row>
    <row r="17" spans="1:7" x14ac:dyDescent="0.25">
      <c r="A17" s="181" t="s">
        <v>109</v>
      </c>
      <c r="B17" s="182"/>
      <c r="C17" s="23">
        <f>C18+C19</f>
        <v>0</v>
      </c>
      <c r="D17" s="140">
        <f t="shared" ref="D17:E17" si="2">D18+D19</f>
        <v>0</v>
      </c>
      <c r="E17" s="140">
        <f t="shared" si="2"/>
        <v>0</v>
      </c>
    </row>
    <row r="18" spans="1:7" x14ac:dyDescent="0.25">
      <c r="A18" s="190" t="s">
        <v>408</v>
      </c>
      <c r="B18" s="191"/>
      <c r="C18" s="24">
        <v>0</v>
      </c>
      <c r="D18" s="134">
        <v>0</v>
      </c>
      <c r="E18" s="134">
        <f>D18</f>
        <v>0</v>
      </c>
      <c r="F18" s="6"/>
    </row>
    <row r="19" spans="1:7" x14ac:dyDescent="0.25">
      <c r="A19" s="190" t="s">
        <v>445</v>
      </c>
      <c r="B19" s="191"/>
      <c r="C19" s="20"/>
      <c r="D19" s="22"/>
      <c r="E19" s="20"/>
    </row>
    <row r="20" spans="1:7" x14ac:dyDescent="0.25">
      <c r="A20" s="190"/>
      <c r="B20" s="191"/>
      <c r="C20" s="20"/>
      <c r="D20" s="22"/>
      <c r="E20" s="20"/>
    </row>
    <row r="21" spans="1:7" x14ac:dyDescent="0.25">
      <c r="A21" s="181" t="s">
        <v>112</v>
      </c>
      <c r="B21" s="182"/>
      <c r="C21" s="25">
        <f>C8-C13+C17</f>
        <v>0</v>
      </c>
      <c r="D21" s="135">
        <f t="shared" ref="D21:E21" si="3">D8-D13+D17</f>
        <v>5206904</v>
      </c>
      <c r="E21" s="21">
        <f t="shared" si="3"/>
        <v>5404286</v>
      </c>
    </row>
    <row r="22" spans="1:7" x14ac:dyDescent="0.25">
      <c r="A22" s="181" t="s">
        <v>113</v>
      </c>
      <c r="B22" s="182"/>
      <c r="C22" s="26">
        <f>C21-C11</f>
        <v>0</v>
      </c>
      <c r="D22" s="136">
        <f t="shared" ref="D22:E22" si="4">D21-D11</f>
        <v>5206904</v>
      </c>
      <c r="E22" s="27">
        <f t="shared" si="4"/>
        <v>5404286</v>
      </c>
    </row>
    <row r="23" spans="1:7" x14ac:dyDescent="0.25">
      <c r="A23" s="181" t="s">
        <v>114</v>
      </c>
      <c r="B23" s="182"/>
      <c r="C23" s="233">
        <f>C22-C17</f>
        <v>0</v>
      </c>
      <c r="D23" s="235">
        <f t="shared" ref="D23:E23" si="5">D22-D17</f>
        <v>5206904</v>
      </c>
      <c r="E23" s="237">
        <f t="shared" si="5"/>
        <v>5404286</v>
      </c>
    </row>
    <row r="24" spans="1:7" ht="15.75" thickBot="1" x14ac:dyDescent="0.3">
      <c r="A24" s="221"/>
      <c r="B24" s="222"/>
      <c r="C24" s="234"/>
      <c r="D24" s="236"/>
      <c r="E24" s="238"/>
      <c r="F24" s="6"/>
      <c r="G24" s="6"/>
    </row>
    <row r="25" spans="1:7" ht="15.75" thickBot="1" x14ac:dyDescent="0.3">
      <c r="A25" s="209" t="s">
        <v>115</v>
      </c>
      <c r="B25" s="210"/>
      <c r="C25" s="127" t="s">
        <v>116</v>
      </c>
      <c r="D25" s="127" t="s">
        <v>103</v>
      </c>
      <c r="E25" s="127" t="s">
        <v>117</v>
      </c>
    </row>
    <row r="26" spans="1:7" x14ac:dyDescent="0.25">
      <c r="A26" s="213"/>
      <c r="B26" s="214"/>
      <c r="C26" s="20"/>
      <c r="D26" s="20"/>
      <c r="E26" s="20"/>
    </row>
    <row r="27" spans="1:7" x14ac:dyDescent="0.25">
      <c r="A27" s="181" t="s">
        <v>118</v>
      </c>
      <c r="B27" s="182"/>
      <c r="C27" s="23">
        <v>0</v>
      </c>
      <c r="D27" s="23">
        <v>0</v>
      </c>
      <c r="E27" s="23">
        <v>0</v>
      </c>
    </row>
    <row r="28" spans="1:7" x14ac:dyDescent="0.25">
      <c r="A28" s="190" t="s">
        <v>409</v>
      </c>
      <c r="B28" s="191"/>
      <c r="C28" s="24">
        <v>0</v>
      </c>
      <c r="D28" s="24">
        <v>0</v>
      </c>
      <c r="E28" s="24">
        <v>0</v>
      </c>
    </row>
    <row r="29" spans="1:7" x14ac:dyDescent="0.25">
      <c r="A29" s="190" t="s">
        <v>410</v>
      </c>
      <c r="B29" s="191"/>
      <c r="C29" s="24">
        <v>0</v>
      </c>
      <c r="D29" s="24">
        <v>0</v>
      </c>
      <c r="E29" s="24">
        <v>0</v>
      </c>
    </row>
    <row r="30" spans="1:7" x14ac:dyDescent="0.25">
      <c r="A30" s="190"/>
      <c r="B30" s="191"/>
      <c r="C30" s="20"/>
      <c r="D30" s="20"/>
      <c r="E30" s="20"/>
    </row>
    <row r="31" spans="1:7" x14ac:dyDescent="0.25">
      <c r="A31" s="181" t="s">
        <v>119</v>
      </c>
      <c r="B31" s="182"/>
      <c r="C31" s="23">
        <f>C23+C27</f>
        <v>0</v>
      </c>
      <c r="D31" s="108">
        <f t="shared" ref="D31:E31" si="6">D23+D27</f>
        <v>5206904</v>
      </c>
      <c r="E31" s="135">
        <f t="shared" si="6"/>
        <v>5404286</v>
      </c>
    </row>
    <row r="32" spans="1:7" ht="15.75" thickBot="1" x14ac:dyDescent="0.3">
      <c r="A32" s="196"/>
      <c r="B32" s="197"/>
      <c r="C32" s="28"/>
      <c r="D32" s="28"/>
      <c r="E32" s="28"/>
    </row>
    <row r="33" spans="1:5" x14ac:dyDescent="0.25">
      <c r="A33" s="203" t="s">
        <v>115</v>
      </c>
      <c r="B33" s="204"/>
      <c r="C33" s="207" t="s">
        <v>120</v>
      </c>
      <c r="D33" s="211" t="s">
        <v>103</v>
      </c>
      <c r="E33" s="128" t="s">
        <v>104</v>
      </c>
    </row>
    <row r="34" spans="1:5" ht="15.75" thickBot="1" x14ac:dyDescent="0.3">
      <c r="A34" s="205"/>
      <c r="B34" s="206"/>
      <c r="C34" s="208"/>
      <c r="D34" s="212"/>
      <c r="E34" s="129" t="s">
        <v>117</v>
      </c>
    </row>
    <row r="35" spans="1:5" x14ac:dyDescent="0.25">
      <c r="A35" s="29"/>
      <c r="B35" s="30"/>
      <c r="C35" s="30"/>
      <c r="D35" s="30"/>
      <c r="E35" s="30"/>
    </row>
    <row r="36" spans="1:5" x14ac:dyDescent="0.25">
      <c r="A36" s="223" t="s">
        <v>121</v>
      </c>
      <c r="B36" s="224"/>
      <c r="C36" s="31">
        <f>C37+C38</f>
        <v>0</v>
      </c>
      <c r="D36" s="31">
        <f t="shared" ref="D36:E36" si="7">D37+D38</f>
        <v>0</v>
      </c>
      <c r="E36" s="31">
        <f t="shared" si="7"/>
        <v>0</v>
      </c>
    </row>
    <row r="37" spans="1:5" x14ac:dyDescent="0.25">
      <c r="A37" s="201" t="s">
        <v>411</v>
      </c>
      <c r="B37" s="202"/>
      <c r="C37" s="31">
        <v>0</v>
      </c>
      <c r="D37" s="31">
        <v>0</v>
      </c>
      <c r="E37" s="31">
        <v>0</v>
      </c>
    </row>
    <row r="38" spans="1:5" ht="24.75" customHeight="1" x14ac:dyDescent="0.25">
      <c r="A38" s="190" t="s">
        <v>444</v>
      </c>
      <c r="B38" s="191"/>
      <c r="C38" s="31">
        <v>0</v>
      </c>
      <c r="D38" s="31">
        <v>0</v>
      </c>
      <c r="E38" s="31">
        <v>0</v>
      </c>
    </row>
    <row r="39" spans="1:5" x14ac:dyDescent="0.25">
      <c r="A39" s="223" t="s">
        <v>122</v>
      </c>
      <c r="B39" s="224"/>
      <c r="C39" s="32">
        <v>0</v>
      </c>
      <c r="D39" s="32">
        <v>0</v>
      </c>
      <c r="E39" s="32">
        <v>0</v>
      </c>
    </row>
    <row r="40" spans="1:5" x14ac:dyDescent="0.25">
      <c r="A40" s="201" t="s">
        <v>412</v>
      </c>
      <c r="B40" s="202"/>
      <c r="C40" s="31">
        <v>0</v>
      </c>
      <c r="D40" s="31">
        <v>0</v>
      </c>
      <c r="E40" s="31">
        <v>0</v>
      </c>
    </row>
    <row r="41" spans="1:5" ht="19.5" customHeight="1" x14ac:dyDescent="0.25">
      <c r="A41" s="201" t="s">
        <v>413</v>
      </c>
      <c r="B41" s="202"/>
      <c r="C41" s="31">
        <v>0</v>
      </c>
      <c r="D41" s="31">
        <v>0</v>
      </c>
      <c r="E41" s="31">
        <v>0</v>
      </c>
    </row>
    <row r="42" spans="1:5" ht="24.4" customHeight="1" x14ac:dyDescent="0.25">
      <c r="A42" s="201"/>
      <c r="B42" s="202"/>
      <c r="C42" s="30"/>
      <c r="D42" s="30"/>
      <c r="E42" s="30"/>
    </row>
    <row r="43" spans="1:5" x14ac:dyDescent="0.25">
      <c r="A43" s="223" t="s">
        <v>123</v>
      </c>
      <c r="B43" s="224"/>
      <c r="C43" s="219">
        <f>C36+C39</f>
        <v>0</v>
      </c>
      <c r="D43" s="219">
        <f t="shared" ref="D43:E43" si="8">D36+D39</f>
        <v>0</v>
      </c>
      <c r="E43" s="219">
        <f t="shared" si="8"/>
        <v>0</v>
      </c>
    </row>
    <row r="44" spans="1:5" ht="24.4" customHeight="1" thickBot="1" x14ac:dyDescent="0.3">
      <c r="A44" s="225"/>
      <c r="B44" s="226"/>
      <c r="C44" s="220"/>
      <c r="D44" s="220"/>
      <c r="E44" s="220"/>
    </row>
    <row r="45" spans="1:5" ht="12.95" customHeight="1" thickBot="1" x14ac:dyDescent="0.3">
      <c r="A45" s="34"/>
      <c r="B45" s="34"/>
      <c r="C45" s="35"/>
      <c r="D45" s="35"/>
      <c r="E45" s="35"/>
    </row>
    <row r="46" spans="1:5" x14ac:dyDescent="0.25">
      <c r="A46" s="203" t="s">
        <v>115</v>
      </c>
      <c r="B46" s="204"/>
      <c r="C46" s="128" t="s">
        <v>101</v>
      </c>
      <c r="D46" s="211" t="s">
        <v>103</v>
      </c>
      <c r="E46" s="128" t="s">
        <v>104</v>
      </c>
    </row>
    <row r="47" spans="1:5" ht="15.75" thickBot="1" x14ac:dyDescent="0.3">
      <c r="A47" s="205"/>
      <c r="B47" s="206"/>
      <c r="C47" s="129" t="s">
        <v>116</v>
      </c>
      <c r="D47" s="212"/>
      <c r="E47" s="129" t="s">
        <v>117</v>
      </c>
    </row>
    <row r="48" spans="1:5" x14ac:dyDescent="0.25">
      <c r="A48" s="217"/>
      <c r="B48" s="218"/>
      <c r="C48" s="5"/>
      <c r="D48" s="5"/>
      <c r="E48" s="5"/>
    </row>
    <row r="49" spans="1:5" x14ac:dyDescent="0.25">
      <c r="A49" s="201" t="s">
        <v>124</v>
      </c>
      <c r="B49" s="202"/>
      <c r="C49" s="22">
        <f>C14</f>
        <v>85211231</v>
      </c>
      <c r="D49" s="22">
        <f>D9</f>
        <v>24382668</v>
      </c>
      <c r="E49" s="22">
        <f>D49</f>
        <v>24382668</v>
      </c>
    </row>
    <row r="50" spans="1:5" ht="27.2" customHeight="1" x14ac:dyDescent="0.25">
      <c r="A50" s="190" t="s">
        <v>441</v>
      </c>
      <c r="B50" s="191"/>
      <c r="C50" s="31">
        <f>C51-C52</f>
        <v>0</v>
      </c>
      <c r="D50" s="31">
        <f t="shared" ref="D50:E50" si="9">D51-D52</f>
        <v>0</v>
      </c>
      <c r="E50" s="31">
        <f t="shared" si="9"/>
        <v>0</v>
      </c>
    </row>
    <row r="51" spans="1:5" ht="18" customHeight="1" x14ac:dyDescent="0.25">
      <c r="A51" s="201" t="s">
        <v>418</v>
      </c>
      <c r="B51" s="202"/>
      <c r="C51" s="30"/>
      <c r="D51" s="30"/>
      <c r="E51" s="30"/>
    </row>
    <row r="52" spans="1:5" x14ac:dyDescent="0.25">
      <c r="A52" s="201" t="s">
        <v>412</v>
      </c>
      <c r="B52" s="202"/>
      <c r="C52" s="30"/>
      <c r="D52" s="30"/>
      <c r="E52" s="30"/>
    </row>
    <row r="53" spans="1:5" x14ac:dyDescent="0.25">
      <c r="A53" s="201"/>
      <c r="B53" s="202"/>
      <c r="C53" s="30"/>
      <c r="D53" s="30"/>
      <c r="E53" s="30"/>
    </row>
    <row r="54" spans="1:5" x14ac:dyDescent="0.25">
      <c r="A54" s="201" t="s">
        <v>108</v>
      </c>
      <c r="B54" s="202"/>
      <c r="C54" s="22">
        <f>C49</f>
        <v>85211231</v>
      </c>
      <c r="D54" s="22">
        <f>D14</f>
        <v>19175764</v>
      </c>
      <c r="E54" s="22">
        <f>E14</f>
        <v>18978382</v>
      </c>
    </row>
    <row r="55" spans="1:5" x14ac:dyDescent="0.25">
      <c r="A55" s="201"/>
      <c r="B55" s="202"/>
      <c r="C55" s="30"/>
      <c r="D55" s="30"/>
      <c r="E55" s="30"/>
    </row>
    <row r="56" spans="1:5" x14ac:dyDescent="0.25">
      <c r="A56" s="201" t="s">
        <v>110</v>
      </c>
      <c r="B56" s="202"/>
      <c r="C56" s="30"/>
      <c r="D56" s="30"/>
      <c r="E56" s="30"/>
    </row>
    <row r="57" spans="1:5" x14ac:dyDescent="0.25">
      <c r="A57" s="201"/>
      <c r="B57" s="202"/>
      <c r="C57" s="30"/>
      <c r="D57" s="30"/>
      <c r="E57" s="30"/>
    </row>
    <row r="58" spans="1:5" ht="29.85" customHeight="1" x14ac:dyDescent="0.25">
      <c r="A58" s="181" t="s">
        <v>443</v>
      </c>
      <c r="B58" s="182"/>
      <c r="C58" s="33">
        <f>C49+C50-C54+C56</f>
        <v>0</v>
      </c>
      <c r="D58" s="107">
        <f t="shared" ref="D58:E58" si="10">D49+D50-D54+D56</f>
        <v>5206904</v>
      </c>
      <c r="E58" s="137">
        <f t="shared" si="10"/>
        <v>5404286</v>
      </c>
    </row>
    <row r="59" spans="1:5" ht="18.75" customHeight="1" x14ac:dyDescent="0.25">
      <c r="A59" s="181" t="s">
        <v>442</v>
      </c>
      <c r="B59" s="182"/>
      <c r="C59" s="239">
        <f>C58-C50</f>
        <v>0</v>
      </c>
      <c r="D59" s="241">
        <f t="shared" ref="D59:E59" si="11">D58-D50</f>
        <v>5206904</v>
      </c>
      <c r="E59" s="243">
        <f t="shared" si="11"/>
        <v>5404286</v>
      </c>
    </row>
    <row r="60" spans="1:5" ht="18" customHeight="1" thickBot="1" x14ac:dyDescent="0.3">
      <c r="A60" s="221"/>
      <c r="B60" s="222"/>
      <c r="C60" s="240"/>
      <c r="D60" s="242"/>
      <c r="E60" s="244"/>
    </row>
    <row r="61" spans="1:5" x14ac:dyDescent="0.25">
      <c r="A61" s="203" t="s">
        <v>115</v>
      </c>
      <c r="B61" s="204"/>
      <c r="C61" s="207" t="s">
        <v>120</v>
      </c>
      <c r="D61" s="211" t="s">
        <v>103</v>
      </c>
      <c r="E61" s="128" t="s">
        <v>104</v>
      </c>
    </row>
    <row r="62" spans="1:5" ht="15.75" thickBot="1" x14ac:dyDescent="0.3">
      <c r="A62" s="205"/>
      <c r="B62" s="206"/>
      <c r="C62" s="208"/>
      <c r="D62" s="212"/>
      <c r="E62" s="129" t="s">
        <v>117</v>
      </c>
    </row>
    <row r="63" spans="1:5" x14ac:dyDescent="0.25">
      <c r="A63" s="217"/>
      <c r="B63" s="218"/>
      <c r="C63" s="5"/>
      <c r="D63" s="5"/>
      <c r="E63" s="5"/>
    </row>
    <row r="64" spans="1:5" x14ac:dyDescent="0.25">
      <c r="A64" s="201" t="s">
        <v>107</v>
      </c>
      <c r="B64" s="202"/>
      <c r="C64" s="31">
        <v>0</v>
      </c>
      <c r="D64" s="144">
        <f>D10</f>
        <v>0</v>
      </c>
      <c r="E64" s="144">
        <f>E10</f>
        <v>0</v>
      </c>
    </row>
    <row r="65" spans="1:5" ht="28.15" customHeight="1" x14ac:dyDescent="0.25">
      <c r="A65" s="190" t="s">
        <v>448</v>
      </c>
      <c r="B65" s="191"/>
      <c r="C65" s="31">
        <v>0</v>
      </c>
      <c r="D65" s="31">
        <v>0</v>
      </c>
      <c r="E65" s="31">
        <v>0</v>
      </c>
    </row>
    <row r="66" spans="1:5" x14ac:dyDescent="0.25">
      <c r="A66" s="201" t="s">
        <v>414</v>
      </c>
      <c r="B66" s="202"/>
      <c r="C66" s="31">
        <v>0</v>
      </c>
      <c r="D66" s="31">
        <v>0</v>
      </c>
      <c r="E66" s="31">
        <v>0</v>
      </c>
    </row>
    <row r="67" spans="1:5" x14ac:dyDescent="0.25">
      <c r="A67" s="201" t="s">
        <v>415</v>
      </c>
      <c r="B67" s="202"/>
      <c r="C67" s="31">
        <v>0</v>
      </c>
      <c r="D67" s="31">
        <v>0</v>
      </c>
      <c r="E67" s="31">
        <v>0</v>
      </c>
    </row>
    <row r="68" spans="1:5" x14ac:dyDescent="0.25">
      <c r="A68" s="201"/>
      <c r="B68" s="202"/>
      <c r="C68" s="30"/>
      <c r="D68" s="30"/>
      <c r="E68" s="30"/>
    </row>
    <row r="69" spans="1:5" x14ac:dyDescent="0.25">
      <c r="A69" s="201" t="s">
        <v>125</v>
      </c>
      <c r="B69" s="202"/>
      <c r="C69" s="31">
        <v>0</v>
      </c>
      <c r="D69" s="106">
        <f>D64</f>
        <v>0</v>
      </c>
      <c r="E69" s="144">
        <f>D69</f>
        <v>0</v>
      </c>
    </row>
    <row r="70" spans="1:5" x14ac:dyDescent="0.25">
      <c r="A70" s="201"/>
      <c r="B70" s="202"/>
      <c r="C70" s="30"/>
      <c r="D70" s="30"/>
      <c r="E70" s="30"/>
    </row>
    <row r="71" spans="1:5" x14ac:dyDescent="0.25">
      <c r="A71" s="201" t="s">
        <v>111</v>
      </c>
      <c r="B71" s="202"/>
      <c r="C71" s="31">
        <v>0</v>
      </c>
      <c r="D71" s="31">
        <v>0</v>
      </c>
      <c r="E71" s="31">
        <v>0</v>
      </c>
    </row>
    <row r="72" spans="1:5" x14ac:dyDescent="0.25">
      <c r="A72" s="201"/>
      <c r="B72" s="202"/>
      <c r="C72" s="30"/>
      <c r="D72" s="30"/>
      <c r="E72" s="30"/>
    </row>
    <row r="73" spans="1:5" ht="27.2" customHeight="1" x14ac:dyDescent="0.25">
      <c r="A73" s="181" t="s">
        <v>447</v>
      </c>
      <c r="B73" s="182"/>
      <c r="C73" s="32">
        <f>C64+C65-C69+C71</f>
        <v>0</v>
      </c>
      <c r="D73" s="153">
        <f>D64+D65-D69+D71</f>
        <v>0</v>
      </c>
      <c r="E73" s="153">
        <f>E64+E65-E69+E71</f>
        <v>0</v>
      </c>
    </row>
    <row r="74" spans="1:5" x14ac:dyDescent="0.25">
      <c r="A74" s="181" t="s">
        <v>446</v>
      </c>
      <c r="B74" s="182"/>
      <c r="C74" s="219">
        <f>C73-C65</f>
        <v>0</v>
      </c>
      <c r="D74" s="215">
        <f>D73-D65</f>
        <v>0</v>
      </c>
      <c r="E74" s="215">
        <f>E73-E65</f>
        <v>0</v>
      </c>
    </row>
    <row r="75" spans="1:5" ht="15.75" thickBot="1" x14ac:dyDescent="0.3">
      <c r="A75" s="221"/>
      <c r="B75" s="222"/>
      <c r="C75" s="220"/>
      <c r="D75" s="216"/>
      <c r="E75" s="216"/>
    </row>
    <row r="76" spans="1:5" x14ac:dyDescent="0.25">
      <c r="A76" s="10"/>
      <c r="B76" s="10"/>
      <c r="C76" s="10"/>
      <c r="D76" s="10"/>
      <c r="E76" s="10"/>
    </row>
    <row r="77" spans="1:5" x14ac:dyDescent="0.25">
      <c r="A77" s="10"/>
      <c r="B77" s="10"/>
      <c r="C77" s="10"/>
      <c r="D77" s="10"/>
      <c r="E77" s="10"/>
    </row>
    <row r="78" spans="1:5" x14ac:dyDescent="0.25">
      <c r="A78" s="10"/>
      <c r="B78" s="10"/>
      <c r="C78" s="10"/>
      <c r="D78" s="10"/>
      <c r="E78" s="10"/>
    </row>
    <row r="79" spans="1:5" x14ac:dyDescent="0.25">
      <c r="A79" s="10"/>
      <c r="B79" s="10"/>
      <c r="C79" s="10"/>
      <c r="D79" s="10"/>
      <c r="E79" s="10"/>
    </row>
    <row r="80" spans="1:5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7" sqref="A7:XFD5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3" t="str">
        <f>'FORMATO 4'!A1:E1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ht="18" customHeight="1" x14ac:dyDescent="0.25">
      <c r="A2" s="227" t="s">
        <v>127</v>
      </c>
      <c r="B2" s="228"/>
      <c r="C2" s="228"/>
      <c r="D2" s="228"/>
      <c r="E2" s="228"/>
      <c r="F2" s="228"/>
      <c r="G2" s="228"/>
      <c r="H2" s="228"/>
      <c r="I2" s="229"/>
    </row>
    <row r="3" spans="1:9" x14ac:dyDescent="0.25">
      <c r="A3" s="227" t="s">
        <v>452</v>
      </c>
      <c r="B3" s="228"/>
      <c r="C3" s="228"/>
      <c r="D3" s="228"/>
      <c r="E3" s="228"/>
      <c r="F3" s="228"/>
      <c r="G3" s="228"/>
      <c r="H3" s="228"/>
      <c r="I3" s="229"/>
    </row>
    <row r="4" spans="1:9" ht="15.75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5.75" thickBot="1" x14ac:dyDescent="0.3">
      <c r="A5" s="183"/>
      <c r="B5" s="184"/>
      <c r="C5" s="185"/>
      <c r="D5" s="257" t="s">
        <v>128</v>
      </c>
      <c r="E5" s="258"/>
      <c r="F5" s="258"/>
      <c r="G5" s="258"/>
      <c r="H5" s="259"/>
      <c r="I5" s="211" t="s">
        <v>129</v>
      </c>
    </row>
    <row r="6" spans="1:9" x14ac:dyDescent="0.25">
      <c r="A6" s="227" t="s">
        <v>115</v>
      </c>
      <c r="B6" s="228"/>
      <c r="C6" s="229"/>
      <c r="D6" s="211" t="s">
        <v>131</v>
      </c>
      <c r="E6" s="207" t="s">
        <v>132</v>
      </c>
      <c r="F6" s="211" t="s">
        <v>133</v>
      </c>
      <c r="G6" s="211" t="s">
        <v>103</v>
      </c>
      <c r="H6" s="211" t="s">
        <v>134</v>
      </c>
      <c r="I6" s="260"/>
    </row>
    <row r="7" spans="1:9" ht="15.75" thickBot="1" x14ac:dyDescent="0.3">
      <c r="A7" s="230" t="s">
        <v>130</v>
      </c>
      <c r="B7" s="231"/>
      <c r="C7" s="232"/>
      <c r="D7" s="212"/>
      <c r="E7" s="208"/>
      <c r="F7" s="212"/>
      <c r="G7" s="212"/>
      <c r="H7" s="212"/>
      <c r="I7" s="212"/>
    </row>
    <row r="8" spans="1:9" s="10" customFormat="1" x14ac:dyDescent="0.25">
      <c r="A8" s="250"/>
      <c r="B8" s="251"/>
      <c r="C8" s="252"/>
      <c r="D8" s="41"/>
      <c r="E8" s="41"/>
      <c r="F8" s="41"/>
      <c r="G8" s="41"/>
      <c r="H8" s="41"/>
      <c r="I8" s="41"/>
    </row>
    <row r="9" spans="1:9" s="10" customFormat="1" x14ac:dyDescent="0.25">
      <c r="A9" s="223" t="s">
        <v>135</v>
      </c>
      <c r="B9" s="253"/>
      <c r="C9" s="224"/>
      <c r="D9" s="41"/>
      <c r="E9" s="41"/>
      <c r="F9" s="41"/>
      <c r="G9" s="41"/>
      <c r="H9" s="41"/>
      <c r="I9" s="41"/>
    </row>
    <row r="10" spans="1:9" s="10" customFormat="1" x14ac:dyDescent="0.25">
      <c r="A10" s="245" t="s">
        <v>136</v>
      </c>
      <c r="B10" s="246"/>
      <c r="C10" s="247"/>
      <c r="D10" s="41"/>
      <c r="E10" s="41"/>
      <c r="F10" s="41"/>
      <c r="G10" s="41"/>
      <c r="H10" s="41"/>
      <c r="I10" s="41"/>
    </row>
    <row r="11" spans="1:9" s="10" customFormat="1" x14ac:dyDescent="0.25">
      <c r="A11" s="245" t="s">
        <v>137</v>
      </c>
      <c r="B11" s="246"/>
      <c r="C11" s="247"/>
      <c r="D11" s="41"/>
      <c r="E11" s="41"/>
      <c r="F11" s="41"/>
      <c r="G11" s="41"/>
      <c r="H11" s="41"/>
      <c r="I11" s="41"/>
    </row>
    <row r="12" spans="1:9" s="10" customFormat="1" x14ac:dyDescent="0.25">
      <c r="A12" s="245" t="s">
        <v>138</v>
      </c>
      <c r="B12" s="246"/>
      <c r="C12" s="247"/>
      <c r="D12" s="48"/>
      <c r="E12" s="41"/>
      <c r="F12" s="41"/>
      <c r="G12" s="41"/>
      <c r="H12" s="41"/>
      <c r="I12" s="41"/>
    </row>
    <row r="13" spans="1:9" s="10" customFormat="1" x14ac:dyDescent="0.25">
      <c r="A13" s="245" t="s">
        <v>139</v>
      </c>
      <c r="B13" s="246"/>
      <c r="C13" s="247"/>
      <c r="D13" s="107"/>
      <c r="E13" s="51">
        <v>0</v>
      </c>
      <c r="F13" s="42">
        <f>D13+E13</f>
        <v>0</v>
      </c>
      <c r="G13" s="51">
        <v>0</v>
      </c>
      <c r="H13" s="51">
        <f>G13</f>
        <v>0</v>
      </c>
      <c r="I13" s="42">
        <f>H13-D13</f>
        <v>0</v>
      </c>
    </row>
    <row r="14" spans="1:9" s="10" customFormat="1" ht="15" customHeight="1" x14ac:dyDescent="0.25">
      <c r="A14" s="245" t="s">
        <v>140</v>
      </c>
      <c r="B14" s="246"/>
      <c r="C14" s="247"/>
      <c r="D14" s="107">
        <v>0</v>
      </c>
      <c r="E14" s="51">
        <v>0</v>
      </c>
      <c r="F14" s="42">
        <f>D14+E14</f>
        <v>0</v>
      </c>
      <c r="G14" s="51">
        <v>54414</v>
      </c>
      <c r="H14" s="51">
        <f>G14</f>
        <v>54414</v>
      </c>
      <c r="I14" s="42">
        <f>H14-D14</f>
        <v>54414</v>
      </c>
    </row>
    <row r="15" spans="1:9" s="10" customFormat="1" x14ac:dyDescent="0.25">
      <c r="A15" s="245" t="s">
        <v>141</v>
      </c>
      <c r="B15" s="246"/>
      <c r="C15" s="247"/>
      <c r="D15" s="107"/>
      <c r="E15" s="41"/>
      <c r="F15" s="42"/>
      <c r="G15" s="41"/>
      <c r="H15" s="51"/>
      <c r="I15" s="42"/>
    </row>
    <row r="16" spans="1:9" s="10" customFormat="1" ht="15" customHeight="1" x14ac:dyDescent="0.25">
      <c r="A16" s="245" t="s">
        <v>142</v>
      </c>
      <c r="B16" s="246"/>
      <c r="C16" s="247"/>
      <c r="D16" s="51">
        <v>0</v>
      </c>
      <c r="E16" s="51">
        <v>4000000</v>
      </c>
      <c r="F16" s="42">
        <f t="shared" ref="F16" si="0">D16+E16</f>
        <v>4000000</v>
      </c>
      <c r="G16" s="51">
        <v>2319583</v>
      </c>
      <c r="H16" s="51">
        <f t="shared" ref="H16" si="1">G16</f>
        <v>2319583</v>
      </c>
      <c r="I16" s="42">
        <f t="shared" ref="I16" si="2">H16-D16</f>
        <v>2319583</v>
      </c>
    </row>
    <row r="17" spans="1:9" s="10" customFormat="1" x14ac:dyDescent="0.25">
      <c r="A17" s="245" t="s">
        <v>143</v>
      </c>
      <c r="B17" s="246"/>
      <c r="C17" s="247"/>
      <c r="D17" s="254">
        <f>D19+D20+D21+D22+D23+D24+D25+D26+D27+D28+D29</f>
        <v>0</v>
      </c>
      <c r="E17" s="241">
        <f t="shared" ref="E17:I17" si="3">E19+E20+E21+E22+E23+E24+E25+E26+E27+E28+E29</f>
        <v>0</v>
      </c>
      <c r="F17" s="243">
        <f t="shared" si="3"/>
        <v>0</v>
      </c>
      <c r="G17" s="243">
        <f t="shared" si="3"/>
        <v>0</v>
      </c>
      <c r="H17" s="261">
        <f t="shared" si="3"/>
        <v>0</v>
      </c>
      <c r="I17" s="262">
        <f t="shared" si="3"/>
        <v>0</v>
      </c>
    </row>
    <row r="18" spans="1:9" s="10" customFormat="1" x14ac:dyDescent="0.25">
      <c r="A18" s="29" t="s">
        <v>144</v>
      </c>
      <c r="B18" s="37"/>
      <c r="C18" s="38"/>
      <c r="D18" s="254"/>
      <c r="E18" s="241"/>
      <c r="F18" s="243"/>
      <c r="G18" s="243"/>
      <c r="H18" s="261"/>
      <c r="I18" s="262"/>
    </row>
    <row r="19" spans="1:9" s="10" customFormat="1" ht="15" customHeight="1" x14ac:dyDescent="0.25">
      <c r="A19" s="61"/>
      <c r="B19" s="255" t="s">
        <v>145</v>
      </c>
      <c r="C19" s="256"/>
      <c r="D19" s="48">
        <v>0</v>
      </c>
      <c r="E19" s="106">
        <v>0</v>
      </c>
      <c r="F19" s="49">
        <f>D19+E19</f>
        <v>0</v>
      </c>
      <c r="G19" s="48">
        <v>0</v>
      </c>
      <c r="H19" s="49">
        <f>G19</f>
        <v>0</v>
      </c>
      <c r="I19" s="106">
        <f>H19-D19</f>
        <v>0</v>
      </c>
    </row>
    <row r="20" spans="1:9" s="10" customFormat="1" ht="15" customHeight="1" x14ac:dyDescent="0.25">
      <c r="A20" s="61"/>
      <c r="B20" s="255" t="s">
        <v>146</v>
      </c>
      <c r="C20" s="256"/>
      <c r="D20" s="41"/>
      <c r="E20" s="41"/>
      <c r="F20" s="41"/>
      <c r="G20" s="41"/>
      <c r="H20" s="41"/>
      <c r="I20" s="41"/>
    </row>
    <row r="21" spans="1:9" s="10" customFormat="1" x14ac:dyDescent="0.25">
      <c r="A21" s="61"/>
      <c r="B21" s="255" t="s">
        <v>147</v>
      </c>
      <c r="C21" s="256"/>
      <c r="D21" s="41"/>
      <c r="E21" s="41"/>
      <c r="F21" s="41"/>
      <c r="G21" s="41"/>
      <c r="H21" s="41"/>
      <c r="I21" s="41"/>
    </row>
    <row r="22" spans="1:9" s="10" customFormat="1" x14ac:dyDescent="0.25">
      <c r="A22" s="61"/>
      <c r="B22" s="255" t="s">
        <v>148</v>
      </c>
      <c r="C22" s="256"/>
      <c r="D22" s="41"/>
      <c r="E22" s="41"/>
      <c r="F22" s="41"/>
      <c r="G22" s="41"/>
      <c r="H22" s="41"/>
      <c r="I22" s="41"/>
    </row>
    <row r="23" spans="1:9" s="10" customFormat="1" x14ac:dyDescent="0.25">
      <c r="A23" s="61"/>
      <c r="B23" s="255" t="s">
        <v>149</v>
      </c>
      <c r="C23" s="256"/>
      <c r="D23" s="41"/>
      <c r="E23" s="41"/>
      <c r="F23" s="41"/>
      <c r="G23" s="41"/>
      <c r="H23" s="41"/>
      <c r="I23" s="41"/>
    </row>
    <row r="24" spans="1:9" s="10" customFormat="1" x14ac:dyDescent="0.25">
      <c r="A24" s="61"/>
      <c r="B24" s="255" t="s">
        <v>150</v>
      </c>
      <c r="C24" s="256"/>
      <c r="D24" s="41"/>
      <c r="E24" s="41"/>
      <c r="F24" s="41"/>
      <c r="G24" s="41"/>
      <c r="H24" s="41"/>
      <c r="I24" s="41"/>
    </row>
    <row r="25" spans="1:9" s="10" customFormat="1" x14ac:dyDescent="0.25">
      <c r="A25" s="61"/>
      <c r="B25" s="255" t="s">
        <v>151</v>
      </c>
      <c r="C25" s="256"/>
      <c r="D25" s="41"/>
      <c r="E25" s="41"/>
      <c r="F25" s="41"/>
      <c r="G25" s="41"/>
      <c r="H25" s="41"/>
      <c r="I25" s="41"/>
    </row>
    <row r="26" spans="1:9" s="10" customFormat="1" x14ac:dyDescent="0.25">
      <c r="A26" s="61"/>
      <c r="B26" s="255" t="s">
        <v>152</v>
      </c>
      <c r="C26" s="256"/>
      <c r="D26" s="41"/>
      <c r="E26" s="41"/>
      <c r="F26" s="41"/>
      <c r="G26" s="41"/>
      <c r="H26" s="41"/>
      <c r="I26" s="41"/>
    </row>
    <row r="27" spans="1:9" s="10" customFormat="1" x14ac:dyDescent="0.25">
      <c r="A27" s="61"/>
      <c r="B27" s="255" t="s">
        <v>153</v>
      </c>
      <c r="C27" s="256"/>
      <c r="D27" s="41"/>
      <c r="E27" s="41"/>
      <c r="F27" s="41"/>
      <c r="G27" s="41"/>
      <c r="H27" s="41"/>
      <c r="I27" s="41"/>
    </row>
    <row r="28" spans="1:9" s="10" customFormat="1" ht="15" customHeight="1" x14ac:dyDescent="0.25">
      <c r="A28" s="61"/>
      <c r="B28" s="255" t="s">
        <v>154</v>
      </c>
      <c r="C28" s="256"/>
      <c r="D28" s="41"/>
      <c r="E28" s="41"/>
      <c r="F28" s="41"/>
      <c r="G28" s="48"/>
      <c r="H28" s="49"/>
      <c r="I28" s="41"/>
    </row>
    <row r="29" spans="1:9" s="10" customFormat="1" ht="24.4" customHeight="1" thickBot="1" x14ac:dyDescent="0.3">
      <c r="A29" s="63"/>
      <c r="B29" s="263" t="s">
        <v>155</v>
      </c>
      <c r="C29" s="264"/>
      <c r="D29" s="45"/>
      <c r="E29" s="45"/>
      <c r="F29" s="45"/>
      <c r="G29" s="45"/>
      <c r="H29" s="45"/>
      <c r="I29" s="45"/>
    </row>
    <row r="30" spans="1:9" s="10" customFormat="1" x14ac:dyDescent="0.25">
      <c r="A30" s="201" t="s">
        <v>156</v>
      </c>
      <c r="B30" s="255"/>
      <c r="C30" s="256"/>
      <c r="D30" s="52">
        <f>D31+D32+D33+D34+D35</f>
        <v>0</v>
      </c>
      <c r="E30" s="52">
        <f t="shared" ref="E30:I30" si="4">E31+E32+E33+E34+E35</f>
        <v>0</v>
      </c>
      <c r="F30" s="52">
        <f t="shared" si="4"/>
        <v>0</v>
      </c>
      <c r="G30" s="52">
        <f t="shared" si="4"/>
        <v>0</v>
      </c>
      <c r="H30" s="52">
        <f t="shared" si="4"/>
        <v>0</v>
      </c>
      <c r="I30" s="52">
        <f t="shared" si="4"/>
        <v>0</v>
      </c>
    </row>
    <row r="31" spans="1:9" s="10" customFormat="1" x14ac:dyDescent="0.25">
      <c r="A31" s="61"/>
      <c r="B31" s="255" t="s">
        <v>157</v>
      </c>
      <c r="C31" s="256"/>
      <c r="D31" s="41"/>
      <c r="E31" s="41"/>
      <c r="F31" s="41"/>
      <c r="G31" s="41"/>
      <c r="H31" s="41"/>
      <c r="I31" s="41"/>
    </row>
    <row r="32" spans="1:9" s="10" customFormat="1" x14ac:dyDescent="0.25">
      <c r="A32" s="61"/>
      <c r="B32" s="255" t="s">
        <v>158</v>
      </c>
      <c r="C32" s="256"/>
      <c r="D32" s="41"/>
      <c r="E32" s="41"/>
      <c r="F32" s="41"/>
      <c r="G32" s="41"/>
      <c r="H32" s="41"/>
      <c r="I32" s="41"/>
    </row>
    <row r="33" spans="1:9" s="10" customFormat="1" x14ac:dyDescent="0.25">
      <c r="A33" s="61"/>
      <c r="B33" s="255" t="s">
        <v>159</v>
      </c>
      <c r="C33" s="256"/>
      <c r="D33" s="41"/>
      <c r="E33" s="41"/>
      <c r="F33" s="41"/>
      <c r="G33" s="41"/>
      <c r="H33" s="41"/>
      <c r="I33" s="41"/>
    </row>
    <row r="34" spans="1:9" s="10" customFormat="1" x14ac:dyDescent="0.25">
      <c r="A34" s="61"/>
      <c r="B34" s="255" t="s">
        <v>160</v>
      </c>
      <c r="C34" s="256"/>
      <c r="D34" s="41"/>
      <c r="E34" s="41"/>
      <c r="F34" s="41"/>
      <c r="G34" s="41"/>
      <c r="H34" s="41"/>
      <c r="I34" s="41"/>
    </row>
    <row r="35" spans="1:9" s="10" customFormat="1" x14ac:dyDescent="0.25">
      <c r="A35" s="61"/>
      <c r="B35" s="255" t="s">
        <v>161</v>
      </c>
      <c r="C35" s="256"/>
      <c r="D35" s="41"/>
      <c r="E35" s="41"/>
      <c r="F35" s="41"/>
      <c r="G35" s="41"/>
      <c r="H35" s="41"/>
      <c r="I35" s="41"/>
    </row>
    <row r="36" spans="1:9" s="10" customFormat="1" x14ac:dyDescent="0.25">
      <c r="A36" s="201" t="s">
        <v>162</v>
      </c>
      <c r="B36" s="255"/>
      <c r="C36" s="256"/>
      <c r="D36" s="51">
        <v>89277732</v>
      </c>
      <c r="E36" s="42">
        <v>0</v>
      </c>
      <c r="F36" s="42">
        <f>D36+E36</f>
        <v>89277732</v>
      </c>
      <c r="G36" s="51">
        <v>22008671</v>
      </c>
      <c r="H36" s="42">
        <f>G36</f>
        <v>22008671</v>
      </c>
      <c r="I36" s="42">
        <f>H36-D36</f>
        <v>-67269061</v>
      </c>
    </row>
    <row r="37" spans="1:9" s="10" customFormat="1" x14ac:dyDescent="0.25">
      <c r="A37" s="201" t="s">
        <v>163</v>
      </c>
      <c r="B37" s="255"/>
      <c r="C37" s="256"/>
      <c r="D37" s="107">
        <f>D38</f>
        <v>0</v>
      </c>
      <c r="E37" s="51">
        <f>E38</f>
        <v>0</v>
      </c>
      <c r="F37" s="107">
        <f t="shared" ref="F37:I37" si="5">F38</f>
        <v>0</v>
      </c>
      <c r="G37" s="107">
        <f t="shared" si="5"/>
        <v>0</v>
      </c>
      <c r="H37" s="107">
        <f t="shared" si="5"/>
        <v>0</v>
      </c>
      <c r="I37" s="107">
        <f t="shared" si="5"/>
        <v>0</v>
      </c>
    </row>
    <row r="38" spans="1:9" s="10" customFormat="1" x14ac:dyDescent="0.25">
      <c r="A38" s="61"/>
      <c r="B38" s="255" t="s">
        <v>164</v>
      </c>
      <c r="C38" s="256"/>
      <c r="D38" s="106">
        <v>0</v>
      </c>
      <c r="E38" s="48">
        <v>0</v>
      </c>
      <c r="F38" s="49">
        <f>D38+E38</f>
        <v>0</v>
      </c>
      <c r="G38" s="48">
        <v>0</v>
      </c>
      <c r="H38" s="49">
        <f>G38</f>
        <v>0</v>
      </c>
      <c r="I38" s="49">
        <f>H38-D38</f>
        <v>0</v>
      </c>
    </row>
    <row r="39" spans="1:9" s="10" customFormat="1" x14ac:dyDescent="0.25">
      <c r="A39" s="201" t="s">
        <v>165</v>
      </c>
      <c r="B39" s="255"/>
      <c r="C39" s="256"/>
      <c r="D39" s="107">
        <v>0</v>
      </c>
      <c r="E39" s="42">
        <f>E40+E41</f>
        <v>0</v>
      </c>
      <c r="F39" s="42">
        <f t="shared" ref="F39:I39" si="6">F40+F41</f>
        <v>0</v>
      </c>
      <c r="G39" s="42">
        <f t="shared" si="6"/>
        <v>0</v>
      </c>
      <c r="H39" s="42">
        <f t="shared" si="6"/>
        <v>0</v>
      </c>
      <c r="I39" s="42">
        <f t="shared" si="6"/>
        <v>0</v>
      </c>
    </row>
    <row r="40" spans="1:9" s="10" customFormat="1" x14ac:dyDescent="0.25">
      <c r="A40" s="61"/>
      <c r="B40" s="255" t="s">
        <v>166</v>
      </c>
      <c r="C40" s="256"/>
      <c r="D40" s="106">
        <v>0</v>
      </c>
      <c r="E40" s="106">
        <v>0</v>
      </c>
      <c r="F40" s="106">
        <v>0</v>
      </c>
      <c r="G40" s="106">
        <v>0</v>
      </c>
      <c r="H40" s="106">
        <v>0</v>
      </c>
      <c r="I40" s="106">
        <v>0</v>
      </c>
    </row>
    <row r="41" spans="1:9" s="10" customFormat="1" x14ac:dyDescent="0.25">
      <c r="A41" s="61"/>
      <c r="B41" s="255" t="s">
        <v>167</v>
      </c>
      <c r="C41" s="256"/>
      <c r="D41" s="106">
        <v>0</v>
      </c>
      <c r="E41" s="48">
        <v>0</v>
      </c>
      <c r="F41" s="49">
        <f>D41+E41</f>
        <v>0</v>
      </c>
      <c r="G41" s="48">
        <v>0</v>
      </c>
      <c r="H41" s="48">
        <f>G41</f>
        <v>0</v>
      </c>
      <c r="I41" s="49">
        <f>H41-D41</f>
        <v>0</v>
      </c>
    </row>
    <row r="42" spans="1:9" s="10" customFormat="1" x14ac:dyDescent="0.25">
      <c r="A42" s="40"/>
      <c r="B42" s="103"/>
      <c r="C42" s="104"/>
      <c r="D42" s="41"/>
      <c r="E42" s="41"/>
      <c r="F42" s="41"/>
      <c r="G42" s="41"/>
      <c r="H42" s="41"/>
      <c r="I42" s="41"/>
    </row>
    <row r="43" spans="1:9" s="10" customFormat="1" x14ac:dyDescent="0.25">
      <c r="A43" s="118" t="s">
        <v>168</v>
      </c>
      <c r="B43" s="119"/>
      <c r="C43" s="120"/>
      <c r="D43" s="254">
        <f>D10+D11+D12+D13+D14+D15+D16+D17+D30+D36+D37+D39</f>
        <v>89277732</v>
      </c>
      <c r="E43" s="254">
        <f t="shared" ref="E43:H43" si="7">E10+E11+E12+E13+E14+E15+E16+E17+E30+E36+E37+E39</f>
        <v>4000000</v>
      </c>
      <c r="F43" s="254">
        <f t="shared" si="7"/>
        <v>93277732</v>
      </c>
      <c r="G43" s="254">
        <f t="shared" si="7"/>
        <v>24382668</v>
      </c>
      <c r="H43" s="254">
        <f t="shared" si="7"/>
        <v>24382668</v>
      </c>
      <c r="I43" s="254">
        <f t="shared" ref="I43" si="8">I10+I11+I12+I13+I14+I15+I16+I17+I30+I36+I37+I39</f>
        <v>-64895064</v>
      </c>
    </row>
    <row r="44" spans="1:9" s="10" customFormat="1" x14ac:dyDescent="0.25">
      <c r="A44" s="118" t="s">
        <v>169</v>
      </c>
      <c r="B44" s="119"/>
      <c r="C44" s="120"/>
      <c r="D44" s="254"/>
      <c r="E44" s="254"/>
      <c r="F44" s="254"/>
      <c r="G44" s="254"/>
      <c r="H44" s="254"/>
      <c r="I44" s="254"/>
    </row>
    <row r="45" spans="1:9" s="10" customFormat="1" x14ac:dyDescent="0.25">
      <c r="A45" s="223" t="s">
        <v>170</v>
      </c>
      <c r="B45" s="253"/>
      <c r="C45" s="267"/>
      <c r="D45" s="41"/>
      <c r="E45" s="41"/>
      <c r="F45" s="41"/>
      <c r="G45" s="41"/>
      <c r="H45" s="41"/>
      <c r="I45" s="42"/>
    </row>
    <row r="46" spans="1:9" s="10" customFormat="1" x14ac:dyDescent="0.25">
      <c r="A46" s="40"/>
      <c r="B46" s="103"/>
      <c r="C46" s="104"/>
      <c r="D46" s="41"/>
      <c r="E46" s="41"/>
      <c r="F46" s="41"/>
      <c r="G46" s="41"/>
      <c r="H46" s="41"/>
      <c r="I46" s="41"/>
    </row>
    <row r="47" spans="1:9" s="10" customFormat="1" x14ac:dyDescent="0.25">
      <c r="A47" s="223" t="s">
        <v>171</v>
      </c>
      <c r="B47" s="253"/>
      <c r="C47" s="267"/>
      <c r="D47" s="41"/>
      <c r="E47" s="41"/>
      <c r="F47" s="41"/>
      <c r="G47" s="41"/>
      <c r="H47" s="41"/>
      <c r="I47" s="41"/>
    </row>
    <row r="48" spans="1:9" s="10" customFormat="1" x14ac:dyDescent="0.25">
      <c r="A48" s="201" t="s">
        <v>172</v>
      </c>
      <c r="B48" s="255"/>
      <c r="C48" s="256"/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</row>
    <row r="49" spans="1:9" s="10" customFormat="1" ht="26.1" customHeight="1" x14ac:dyDescent="0.25">
      <c r="A49" s="36"/>
      <c r="B49" s="248" t="s">
        <v>173</v>
      </c>
      <c r="C49" s="249"/>
      <c r="D49" s="41"/>
      <c r="E49" s="41"/>
      <c r="F49" s="41"/>
      <c r="G49" s="41"/>
      <c r="H49" s="41"/>
      <c r="I49" s="41"/>
    </row>
    <row r="50" spans="1:9" s="10" customFormat="1" x14ac:dyDescent="0.25">
      <c r="A50" s="36"/>
      <c r="B50" s="37" t="s">
        <v>174</v>
      </c>
      <c r="C50" s="38"/>
      <c r="D50" s="41"/>
      <c r="E50" s="41"/>
      <c r="F50" s="41"/>
      <c r="G50" s="41"/>
      <c r="H50" s="41"/>
      <c r="I50" s="41"/>
    </row>
    <row r="51" spans="1:9" s="10" customFormat="1" x14ac:dyDescent="0.25">
      <c r="A51" s="36"/>
      <c r="B51" s="37" t="s">
        <v>175</v>
      </c>
      <c r="C51" s="38"/>
      <c r="D51" s="41"/>
      <c r="E51" s="41"/>
      <c r="F51" s="41"/>
      <c r="G51" s="41"/>
      <c r="H51" s="41"/>
      <c r="I51" s="41"/>
    </row>
    <row r="52" spans="1:9" s="10" customFormat="1" ht="27.2" customHeight="1" x14ac:dyDescent="0.25">
      <c r="A52" s="36"/>
      <c r="B52" s="248" t="s">
        <v>176</v>
      </c>
      <c r="C52" s="249"/>
      <c r="D52" s="41"/>
      <c r="E52" s="41"/>
      <c r="F52" s="41"/>
      <c r="G52" s="41"/>
      <c r="H52" s="41"/>
      <c r="I52" s="41"/>
    </row>
    <row r="53" spans="1:9" s="10" customFormat="1" x14ac:dyDescent="0.25">
      <c r="A53" s="36"/>
      <c r="B53" s="37" t="s">
        <v>177</v>
      </c>
      <c r="C53" s="38"/>
      <c r="D53" s="41"/>
      <c r="E53" s="41"/>
      <c r="F53" s="41"/>
      <c r="G53" s="41"/>
      <c r="H53" s="41"/>
      <c r="I53" s="41"/>
    </row>
    <row r="54" spans="1:9" s="10" customFormat="1" ht="27.2" customHeight="1" x14ac:dyDescent="0.25">
      <c r="A54" s="36"/>
      <c r="B54" s="248" t="s">
        <v>178</v>
      </c>
      <c r="C54" s="249"/>
      <c r="D54" s="41"/>
      <c r="E54" s="41"/>
      <c r="F54" s="41"/>
      <c r="G54" s="41"/>
      <c r="H54" s="41"/>
      <c r="I54" s="41"/>
    </row>
    <row r="55" spans="1:9" s="10" customFormat="1" ht="25.5" customHeight="1" x14ac:dyDescent="0.25">
      <c r="A55" s="36"/>
      <c r="B55" s="248" t="s">
        <v>179</v>
      </c>
      <c r="C55" s="249"/>
      <c r="D55" s="41"/>
      <c r="E55" s="41"/>
      <c r="F55" s="41"/>
      <c r="G55" s="41"/>
      <c r="H55" s="41"/>
      <c r="I55" s="41"/>
    </row>
    <row r="56" spans="1:9" s="10" customFormat="1" ht="21.75" customHeight="1" thickBot="1" x14ac:dyDescent="0.3">
      <c r="A56" s="53"/>
      <c r="B56" s="263" t="s">
        <v>180</v>
      </c>
      <c r="C56" s="197"/>
      <c r="D56" s="45"/>
      <c r="E56" s="45"/>
      <c r="F56" s="45"/>
      <c r="G56" s="45"/>
      <c r="H56" s="45"/>
      <c r="I56" s="45"/>
    </row>
    <row r="57" spans="1:9" s="10" customFormat="1" x14ac:dyDescent="0.25">
      <c r="A57" s="201" t="s">
        <v>181</v>
      </c>
      <c r="B57" s="255"/>
      <c r="C57" s="256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9" s="10" customFormat="1" x14ac:dyDescent="0.25">
      <c r="A58" s="36"/>
      <c r="B58" s="37" t="s">
        <v>182</v>
      </c>
      <c r="C58" s="38"/>
      <c r="D58" s="39"/>
      <c r="E58" s="39"/>
      <c r="F58" s="39"/>
      <c r="G58" s="39"/>
      <c r="H58" s="39"/>
      <c r="I58" s="39"/>
    </row>
    <row r="59" spans="1:9" s="10" customFormat="1" x14ac:dyDescent="0.25">
      <c r="A59" s="36"/>
      <c r="B59" s="37" t="s">
        <v>183</v>
      </c>
      <c r="C59" s="38"/>
      <c r="D59" s="39"/>
      <c r="E59" s="39"/>
      <c r="F59" s="39"/>
      <c r="G59" s="39"/>
      <c r="H59" s="39"/>
      <c r="I59" s="39"/>
    </row>
    <row r="60" spans="1:9" s="10" customFormat="1" x14ac:dyDescent="0.25">
      <c r="A60" s="36"/>
      <c r="B60" s="37" t="s">
        <v>184</v>
      </c>
      <c r="C60" s="38"/>
      <c r="D60" s="39"/>
      <c r="E60" s="39"/>
      <c r="F60" s="39"/>
      <c r="G60" s="39"/>
      <c r="H60" s="39"/>
      <c r="I60" s="39"/>
    </row>
    <row r="61" spans="1:9" s="10" customFormat="1" x14ac:dyDescent="0.25">
      <c r="A61" s="36"/>
      <c r="B61" s="37" t="s">
        <v>185</v>
      </c>
      <c r="C61" s="38"/>
      <c r="D61" s="39"/>
      <c r="E61" s="39"/>
      <c r="F61" s="39"/>
      <c r="G61" s="39"/>
      <c r="H61" s="39"/>
      <c r="I61" s="39"/>
    </row>
    <row r="62" spans="1:9" s="10" customFormat="1" x14ac:dyDescent="0.25">
      <c r="A62" s="29" t="s">
        <v>186</v>
      </c>
      <c r="B62" s="37"/>
      <c r="C62" s="38"/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s="10" customFormat="1" ht="23.25" customHeight="1" x14ac:dyDescent="0.25">
      <c r="A63" s="36"/>
      <c r="B63" s="248" t="s">
        <v>187</v>
      </c>
      <c r="C63" s="191"/>
      <c r="D63" s="39"/>
      <c r="E63" s="39"/>
      <c r="F63" s="39"/>
      <c r="G63" s="39"/>
      <c r="H63" s="39"/>
      <c r="I63" s="39"/>
    </row>
    <row r="64" spans="1:9" s="10" customFormat="1" x14ac:dyDescent="0.25">
      <c r="A64" s="36"/>
      <c r="B64" s="37" t="s">
        <v>188</v>
      </c>
      <c r="C64" s="38"/>
      <c r="D64" s="39"/>
      <c r="E64" s="39"/>
      <c r="F64" s="39"/>
      <c r="G64" s="39"/>
      <c r="H64" s="39"/>
      <c r="I64" s="39"/>
    </row>
    <row r="65" spans="1:9" s="10" customFormat="1" x14ac:dyDescent="0.25">
      <c r="A65" s="201" t="s">
        <v>189</v>
      </c>
      <c r="B65" s="255"/>
      <c r="C65" s="256"/>
      <c r="D65" s="33">
        <v>0</v>
      </c>
      <c r="E65" s="107">
        <v>0</v>
      </c>
      <c r="F65" s="107">
        <f>E65</f>
        <v>0</v>
      </c>
      <c r="G65" s="107">
        <v>0</v>
      </c>
      <c r="H65" s="107">
        <f>G65</f>
        <v>0</v>
      </c>
      <c r="I65" s="107">
        <f>H65-D65</f>
        <v>0</v>
      </c>
    </row>
    <row r="66" spans="1:9" s="10" customFormat="1" x14ac:dyDescent="0.25">
      <c r="A66" s="201" t="s">
        <v>190</v>
      </c>
      <c r="B66" s="255"/>
      <c r="C66" s="256"/>
      <c r="D66" s="33">
        <v>0</v>
      </c>
      <c r="E66" s="107">
        <v>0</v>
      </c>
      <c r="F66" s="107">
        <f>E66</f>
        <v>0</v>
      </c>
      <c r="G66" s="107">
        <v>0</v>
      </c>
      <c r="H66" s="107">
        <f>G66</f>
        <v>0</v>
      </c>
      <c r="I66" s="107">
        <f>H66-D66</f>
        <v>0</v>
      </c>
    </row>
    <row r="67" spans="1:9" s="10" customFormat="1" x14ac:dyDescent="0.25">
      <c r="A67" s="40"/>
      <c r="B67" s="270"/>
      <c r="C67" s="271"/>
      <c r="D67" s="39"/>
      <c r="E67" s="39"/>
      <c r="F67" s="39"/>
      <c r="G67" s="39"/>
      <c r="H67" s="39"/>
      <c r="I67" s="39"/>
    </row>
    <row r="68" spans="1:9" s="10" customFormat="1" ht="24.75" customHeight="1" x14ac:dyDescent="0.25">
      <c r="A68" s="181" t="s">
        <v>191</v>
      </c>
      <c r="B68" s="268"/>
      <c r="C68" s="269"/>
      <c r="D68" s="33">
        <v>0</v>
      </c>
      <c r="E68" s="107">
        <f>E48+E57+E62+E65+E66</f>
        <v>0</v>
      </c>
      <c r="F68" s="107">
        <f>F48+F57+F62+F65+F66</f>
        <v>0</v>
      </c>
      <c r="G68" s="107">
        <f>G48+G57+G62+G65+G66</f>
        <v>0</v>
      </c>
      <c r="H68" s="107">
        <f t="shared" ref="H68:I68" si="9">H48+H57+H62+H65+H66</f>
        <v>0</v>
      </c>
      <c r="I68" s="107">
        <f t="shared" si="9"/>
        <v>0</v>
      </c>
    </row>
    <row r="69" spans="1:9" s="10" customFormat="1" x14ac:dyDescent="0.25">
      <c r="A69" s="40"/>
      <c r="B69" s="270"/>
      <c r="C69" s="271"/>
      <c r="D69" s="39"/>
      <c r="E69" s="39"/>
      <c r="F69" s="39"/>
      <c r="G69" s="39"/>
      <c r="H69" s="39"/>
      <c r="I69" s="39"/>
    </row>
    <row r="70" spans="1:9" s="10" customFormat="1" x14ac:dyDescent="0.25">
      <c r="A70" s="223" t="s">
        <v>192</v>
      </c>
      <c r="B70" s="253"/>
      <c r="C70" s="267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1:9" s="10" customFormat="1" x14ac:dyDescent="0.25">
      <c r="A71" s="201" t="s">
        <v>193</v>
      </c>
      <c r="B71" s="255"/>
      <c r="C71" s="256"/>
      <c r="D71" s="41"/>
      <c r="E71" s="41"/>
      <c r="F71" s="41"/>
      <c r="G71" s="41"/>
      <c r="H71" s="41"/>
      <c r="I71" s="41"/>
    </row>
    <row r="72" spans="1:9" s="10" customFormat="1" x14ac:dyDescent="0.25">
      <c r="A72" s="40"/>
      <c r="B72" s="270"/>
      <c r="C72" s="271"/>
      <c r="D72" s="41"/>
      <c r="E72" s="41"/>
      <c r="F72" s="41"/>
      <c r="G72" s="41"/>
      <c r="H72" s="41"/>
      <c r="I72" s="41"/>
    </row>
    <row r="73" spans="1:9" s="10" customFormat="1" x14ac:dyDescent="0.25">
      <c r="A73" s="223" t="s">
        <v>194</v>
      </c>
      <c r="B73" s="253"/>
      <c r="C73" s="267"/>
      <c r="D73" s="42">
        <f>D43+D68+D70</f>
        <v>89277732</v>
      </c>
      <c r="E73" s="42">
        <f t="shared" ref="E73:I73" si="10">E43+E68+E70</f>
        <v>4000000</v>
      </c>
      <c r="F73" s="42">
        <f t="shared" si="10"/>
        <v>93277732</v>
      </c>
      <c r="G73" s="42">
        <f t="shared" si="10"/>
        <v>24382668</v>
      </c>
      <c r="H73" s="42">
        <f t="shared" si="10"/>
        <v>24382668</v>
      </c>
      <c r="I73" s="107">
        <f t="shared" si="10"/>
        <v>-64895064</v>
      </c>
    </row>
    <row r="74" spans="1:9" s="10" customFormat="1" x14ac:dyDescent="0.25">
      <c r="A74" s="40"/>
      <c r="B74" s="270"/>
      <c r="C74" s="271"/>
      <c r="D74" s="41"/>
      <c r="E74" s="41"/>
      <c r="F74" s="41"/>
      <c r="G74" s="41"/>
      <c r="H74" s="41"/>
      <c r="I74" s="41"/>
    </row>
    <row r="75" spans="1:9" s="10" customFormat="1" x14ac:dyDescent="0.25">
      <c r="A75" s="272" t="s">
        <v>195</v>
      </c>
      <c r="B75" s="273"/>
      <c r="C75" s="274"/>
      <c r="D75" s="41"/>
      <c r="E75" s="41"/>
      <c r="F75" s="41"/>
      <c r="G75" s="41"/>
      <c r="H75" s="41"/>
      <c r="I75" s="41"/>
    </row>
    <row r="76" spans="1:9" s="10" customFormat="1" ht="23.25" customHeight="1" x14ac:dyDescent="0.25">
      <c r="A76" s="190" t="s">
        <v>196</v>
      </c>
      <c r="B76" s="248"/>
      <c r="C76" s="249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</row>
    <row r="77" spans="1:9" s="10" customFormat="1" ht="29.25" customHeight="1" x14ac:dyDescent="0.25">
      <c r="A77" s="190" t="s">
        <v>197</v>
      </c>
      <c r="B77" s="248"/>
      <c r="C77" s="249"/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</row>
    <row r="78" spans="1:9" s="10" customFormat="1" x14ac:dyDescent="0.25">
      <c r="A78" s="223" t="s">
        <v>198</v>
      </c>
      <c r="B78" s="253"/>
      <c r="C78" s="267"/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</row>
    <row r="79" spans="1:9" s="10" customFormat="1" ht="15.75" thickBot="1" x14ac:dyDescent="0.3">
      <c r="A79" s="44"/>
      <c r="B79" s="265"/>
      <c r="C79" s="266"/>
      <c r="D79" s="45"/>
      <c r="E79" s="45"/>
      <c r="F79" s="45"/>
      <c r="G79" s="45"/>
      <c r="H79" s="45"/>
      <c r="I79" s="45"/>
    </row>
    <row r="80" spans="1:9" s="10" customFormat="1" x14ac:dyDescent="0.25"/>
    <row r="81" s="10" customFormat="1" hidden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E18" sqref="E18"/>
    </sheetView>
  </sheetViews>
  <sheetFormatPr baseColWidth="10" defaultRowHeight="15" x14ac:dyDescent="0.25"/>
  <cols>
    <col min="1" max="1" width="2.7109375" customWidth="1"/>
    <col min="2" max="2" width="42.5703125" style="7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3" t="str">
        <f>'FORMATO 5'!A1:I1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10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10" x14ac:dyDescent="0.25">
      <c r="A3" s="227" t="s">
        <v>200</v>
      </c>
      <c r="B3" s="228"/>
      <c r="C3" s="228"/>
      <c r="D3" s="228"/>
      <c r="E3" s="228"/>
      <c r="F3" s="228"/>
      <c r="G3" s="228"/>
      <c r="H3" s="276"/>
    </row>
    <row r="4" spans="1:10" x14ac:dyDescent="0.25">
      <c r="A4" s="227" t="s">
        <v>452</v>
      </c>
      <c r="B4" s="228"/>
      <c r="C4" s="228"/>
      <c r="D4" s="228"/>
      <c r="E4" s="228"/>
      <c r="F4" s="228"/>
      <c r="G4" s="228"/>
      <c r="H4" s="276"/>
    </row>
    <row r="5" spans="1:10" ht="15.75" thickBot="1" x14ac:dyDescent="0.3">
      <c r="A5" s="230" t="s">
        <v>1</v>
      </c>
      <c r="B5" s="231"/>
      <c r="C5" s="231"/>
      <c r="D5" s="231"/>
      <c r="E5" s="231"/>
      <c r="F5" s="231"/>
      <c r="G5" s="231"/>
      <c r="H5" s="277"/>
    </row>
    <row r="6" spans="1:10" ht="15.75" thickBot="1" x14ac:dyDescent="0.3">
      <c r="A6" s="183" t="s">
        <v>2</v>
      </c>
      <c r="B6" s="185"/>
      <c r="C6" s="257" t="s">
        <v>201</v>
      </c>
      <c r="D6" s="258"/>
      <c r="E6" s="258"/>
      <c r="F6" s="258"/>
      <c r="G6" s="259"/>
      <c r="H6" s="207" t="s">
        <v>449</v>
      </c>
    </row>
    <row r="7" spans="1:10" ht="34.5" thickBot="1" x14ac:dyDescent="0.3">
      <c r="A7" s="230"/>
      <c r="B7" s="232"/>
      <c r="C7" s="121" t="s">
        <v>102</v>
      </c>
      <c r="D7" s="121" t="s">
        <v>203</v>
      </c>
      <c r="E7" s="129" t="s">
        <v>204</v>
      </c>
      <c r="F7" s="129" t="s">
        <v>103</v>
      </c>
      <c r="G7" s="129" t="s">
        <v>105</v>
      </c>
      <c r="H7" s="208"/>
    </row>
    <row r="8" spans="1:10" x14ac:dyDescent="0.25">
      <c r="A8" s="278" t="s">
        <v>205</v>
      </c>
      <c r="B8" s="279"/>
      <c r="C8" s="46">
        <f t="shared" ref="C8:H8" si="0">C9+C17+C27+C37+C47+C57+C61+C69+C73</f>
        <v>89277732</v>
      </c>
      <c r="D8" s="138">
        <f t="shared" si="0"/>
        <v>4000000</v>
      </c>
      <c r="E8" s="46">
        <f t="shared" si="0"/>
        <v>93277732</v>
      </c>
      <c r="F8" s="46">
        <f t="shared" si="0"/>
        <v>19175764</v>
      </c>
      <c r="G8" s="46">
        <f t="shared" si="0"/>
        <v>18978382</v>
      </c>
      <c r="H8" s="46">
        <f t="shared" si="0"/>
        <v>74101968</v>
      </c>
      <c r="J8" s="6"/>
    </row>
    <row r="9" spans="1:10" x14ac:dyDescent="0.25">
      <c r="A9" s="29" t="s">
        <v>206</v>
      </c>
      <c r="B9" s="20"/>
      <c r="C9" s="46">
        <f>SUM(C10:C16)</f>
        <v>81907110</v>
      </c>
      <c r="D9" s="138">
        <f t="shared" ref="D9:H9" si="1">SUM(D10:D16)</f>
        <v>2466000</v>
      </c>
      <c r="E9" s="46">
        <f t="shared" si="1"/>
        <v>84373110</v>
      </c>
      <c r="F9" s="46">
        <f t="shared" si="1"/>
        <v>15767824</v>
      </c>
      <c r="G9" s="46">
        <f t="shared" si="1"/>
        <v>15570442</v>
      </c>
      <c r="H9" s="46">
        <f t="shared" si="1"/>
        <v>68605286</v>
      </c>
      <c r="J9" s="6"/>
    </row>
    <row r="10" spans="1:10" x14ac:dyDescent="0.25">
      <c r="A10" s="36"/>
      <c r="B10" s="20" t="s">
        <v>207</v>
      </c>
      <c r="C10" s="47">
        <v>19280664</v>
      </c>
      <c r="D10" s="106">
        <v>0</v>
      </c>
      <c r="E10" s="49">
        <v>19280664</v>
      </c>
      <c r="F10" s="106">
        <v>4605936</v>
      </c>
      <c r="G10" s="106">
        <v>4605936</v>
      </c>
      <c r="H10" s="48">
        <v>14674728</v>
      </c>
      <c r="J10" s="6"/>
    </row>
    <row r="11" spans="1:10" x14ac:dyDescent="0.25">
      <c r="A11" s="36"/>
      <c r="B11" s="20" t="s">
        <v>208</v>
      </c>
      <c r="C11" s="47">
        <v>29687379</v>
      </c>
      <c r="D11" s="106">
        <v>1206000</v>
      </c>
      <c r="E11" s="49">
        <v>30893379</v>
      </c>
      <c r="F11" s="106">
        <v>5464961</v>
      </c>
      <c r="G11" s="106">
        <v>5464961</v>
      </c>
      <c r="H11" s="48">
        <v>25428418</v>
      </c>
      <c r="J11" s="6"/>
    </row>
    <row r="12" spans="1:10" x14ac:dyDescent="0.25">
      <c r="A12" s="36"/>
      <c r="B12" s="20" t="s">
        <v>209</v>
      </c>
      <c r="C12" s="47">
        <v>12258945</v>
      </c>
      <c r="D12" s="106">
        <v>1260000</v>
      </c>
      <c r="E12" s="49">
        <v>13518945</v>
      </c>
      <c r="F12" s="106">
        <v>1105992</v>
      </c>
      <c r="G12" s="106">
        <v>1105992</v>
      </c>
      <c r="H12" s="48">
        <v>12412953</v>
      </c>
      <c r="J12" s="6"/>
    </row>
    <row r="13" spans="1:10" x14ac:dyDescent="0.25">
      <c r="A13" s="36"/>
      <c r="B13" s="20" t="s">
        <v>210</v>
      </c>
      <c r="C13" s="47">
        <v>6688385</v>
      </c>
      <c r="D13" s="106">
        <v>0</v>
      </c>
      <c r="E13" s="49">
        <v>6688385</v>
      </c>
      <c r="F13" s="106">
        <v>1514504</v>
      </c>
      <c r="G13" s="106">
        <v>1317122</v>
      </c>
      <c r="H13" s="48">
        <v>5173881</v>
      </c>
      <c r="J13" s="6"/>
    </row>
    <row r="14" spans="1:10" x14ac:dyDescent="0.25">
      <c r="A14" s="36"/>
      <c r="B14" s="20" t="s">
        <v>211</v>
      </c>
      <c r="C14" s="47">
        <v>13991737</v>
      </c>
      <c r="D14" s="106">
        <v>0</v>
      </c>
      <c r="E14" s="49">
        <v>13991737</v>
      </c>
      <c r="F14" s="106">
        <v>3076431</v>
      </c>
      <c r="G14" s="106">
        <v>3076431</v>
      </c>
      <c r="H14" s="48">
        <v>10915306</v>
      </c>
      <c r="J14" s="6"/>
    </row>
    <row r="15" spans="1:10" x14ac:dyDescent="0.25">
      <c r="A15" s="36"/>
      <c r="B15" s="20" t="s">
        <v>212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J15" s="6"/>
    </row>
    <row r="16" spans="1:10" x14ac:dyDescent="0.25">
      <c r="A16" s="36"/>
      <c r="B16" s="20" t="s">
        <v>213</v>
      </c>
      <c r="C16" s="106">
        <v>0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J16" s="6"/>
    </row>
    <row r="17" spans="1:10" x14ac:dyDescent="0.25">
      <c r="A17" s="29" t="s">
        <v>214</v>
      </c>
      <c r="B17" s="20"/>
      <c r="C17" s="50">
        <f>SUM(C18:C26)</f>
        <v>2652000</v>
      </c>
      <c r="D17" s="138">
        <f>SUM(D18:D26)</f>
        <v>567000</v>
      </c>
      <c r="E17" s="42">
        <f t="shared" ref="E17:E47" si="2">C17+D17</f>
        <v>3219000</v>
      </c>
      <c r="F17" s="51">
        <f>SUM(F18:F26)</f>
        <v>1551108</v>
      </c>
      <c r="G17" s="51">
        <f>SUM(G18:G26)</f>
        <v>1551108</v>
      </c>
      <c r="H17" s="42">
        <f t="shared" ref="H17:H47" si="3">E17-F17</f>
        <v>1667892</v>
      </c>
      <c r="J17" s="6"/>
    </row>
    <row r="18" spans="1:10" ht="22.5" x14ac:dyDescent="0.25">
      <c r="A18" s="36"/>
      <c r="B18" s="20" t="s">
        <v>215</v>
      </c>
      <c r="C18" s="150">
        <v>1225000</v>
      </c>
      <c r="D18" s="106">
        <v>70000</v>
      </c>
      <c r="E18" s="106">
        <v>1295000</v>
      </c>
      <c r="F18" s="106">
        <v>1030501</v>
      </c>
      <c r="G18" s="106">
        <v>1030501</v>
      </c>
      <c r="H18" s="106">
        <v>264499</v>
      </c>
      <c r="J18" s="6"/>
    </row>
    <row r="19" spans="1:10" x14ac:dyDescent="0.25">
      <c r="A19" s="36"/>
      <c r="B19" s="20" t="s">
        <v>216</v>
      </c>
      <c r="C19" s="150">
        <v>81000</v>
      </c>
      <c r="D19" s="106">
        <v>30000</v>
      </c>
      <c r="E19" s="106">
        <v>111000</v>
      </c>
      <c r="F19" s="106">
        <v>23946</v>
      </c>
      <c r="G19" s="106">
        <v>23946</v>
      </c>
      <c r="H19" s="106">
        <v>87054</v>
      </c>
      <c r="J19" s="6"/>
    </row>
    <row r="20" spans="1:10" ht="22.5" x14ac:dyDescent="0.25">
      <c r="A20" s="36"/>
      <c r="B20" s="20" t="s">
        <v>217</v>
      </c>
      <c r="C20" s="150">
        <v>0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J20" s="6"/>
    </row>
    <row r="21" spans="1:10" ht="22.5" x14ac:dyDescent="0.25">
      <c r="A21" s="36"/>
      <c r="B21" s="20" t="s">
        <v>218</v>
      </c>
      <c r="C21" s="150">
        <v>38500</v>
      </c>
      <c r="D21" s="106">
        <v>25000</v>
      </c>
      <c r="E21" s="106">
        <v>63500</v>
      </c>
      <c r="F21" s="106">
        <v>21847</v>
      </c>
      <c r="G21" s="106">
        <v>21847</v>
      </c>
      <c r="H21" s="106">
        <v>41653</v>
      </c>
      <c r="J21" s="6"/>
    </row>
    <row r="22" spans="1:10" x14ac:dyDescent="0.25">
      <c r="A22" s="36"/>
      <c r="B22" s="20" t="s">
        <v>219</v>
      </c>
      <c r="C22" s="106">
        <v>26000</v>
      </c>
      <c r="D22" s="106">
        <v>4000</v>
      </c>
      <c r="E22" s="106">
        <v>30000</v>
      </c>
      <c r="F22" s="106">
        <v>1743</v>
      </c>
      <c r="G22" s="106">
        <v>1743</v>
      </c>
      <c r="H22" s="106">
        <v>28257</v>
      </c>
      <c r="J22" s="6"/>
    </row>
    <row r="23" spans="1:10" x14ac:dyDescent="0.25">
      <c r="A23" s="36"/>
      <c r="B23" s="20" t="s">
        <v>220</v>
      </c>
      <c r="C23" s="150">
        <v>957000</v>
      </c>
      <c r="D23" s="106">
        <v>0</v>
      </c>
      <c r="E23" s="106">
        <v>957000</v>
      </c>
      <c r="F23" s="106">
        <v>289842</v>
      </c>
      <c r="G23" s="106">
        <v>289842</v>
      </c>
      <c r="H23" s="106">
        <v>667158</v>
      </c>
      <c r="J23" s="6"/>
    </row>
    <row r="24" spans="1:10" ht="22.5" x14ac:dyDescent="0.25">
      <c r="A24" s="36"/>
      <c r="B24" s="20" t="s">
        <v>221</v>
      </c>
      <c r="C24" s="106">
        <v>15500</v>
      </c>
      <c r="D24" s="106">
        <v>400000</v>
      </c>
      <c r="E24" s="106">
        <v>415500</v>
      </c>
      <c r="F24" s="106">
        <v>1253</v>
      </c>
      <c r="G24" s="106">
        <v>1253</v>
      </c>
      <c r="H24" s="106">
        <v>414247</v>
      </c>
      <c r="J24" s="6"/>
    </row>
    <row r="25" spans="1:10" x14ac:dyDescent="0.25">
      <c r="A25" s="36"/>
      <c r="B25" s="20" t="s">
        <v>222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J25" s="6"/>
    </row>
    <row r="26" spans="1:10" x14ac:dyDescent="0.25">
      <c r="A26" s="36"/>
      <c r="B26" s="20" t="s">
        <v>223</v>
      </c>
      <c r="C26" s="106">
        <v>309000</v>
      </c>
      <c r="D26" s="106">
        <v>38000</v>
      </c>
      <c r="E26" s="106">
        <v>347000</v>
      </c>
      <c r="F26" s="154">
        <v>181976</v>
      </c>
      <c r="G26" s="106">
        <v>181976</v>
      </c>
      <c r="H26" s="106">
        <v>165024</v>
      </c>
      <c r="J26" s="6"/>
    </row>
    <row r="27" spans="1:10" x14ac:dyDescent="0.25">
      <c r="A27" s="29" t="s">
        <v>224</v>
      </c>
      <c r="B27" s="20"/>
      <c r="C27" s="50">
        <f>SUM(C28:C36)</f>
        <v>4668622</v>
      </c>
      <c r="D27" s="138">
        <f>SUM(D28:D36)</f>
        <v>527300</v>
      </c>
      <c r="E27" s="42">
        <f t="shared" si="2"/>
        <v>5195922</v>
      </c>
      <c r="F27" s="51">
        <f>SUM(F28:F36)</f>
        <v>1527859</v>
      </c>
      <c r="G27" s="51">
        <f>SUM(G28:G36)</f>
        <v>1527859</v>
      </c>
      <c r="H27" s="42">
        <f t="shared" si="3"/>
        <v>3668063</v>
      </c>
      <c r="J27" s="6"/>
    </row>
    <row r="28" spans="1:10" x14ac:dyDescent="0.25">
      <c r="A28" s="36"/>
      <c r="B28" s="20" t="s">
        <v>225</v>
      </c>
      <c r="C28" s="150">
        <v>1107800</v>
      </c>
      <c r="D28" s="106">
        <v>3000</v>
      </c>
      <c r="E28" s="106">
        <v>1110800</v>
      </c>
      <c r="F28" s="106">
        <v>246359</v>
      </c>
      <c r="G28" s="106">
        <v>246359</v>
      </c>
      <c r="H28" s="106">
        <v>864441</v>
      </c>
      <c r="J28" s="6"/>
    </row>
    <row r="29" spans="1:10" x14ac:dyDescent="0.25">
      <c r="A29" s="36"/>
      <c r="B29" s="20" t="s">
        <v>226</v>
      </c>
      <c r="C29" s="150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J29" s="6"/>
    </row>
    <row r="30" spans="1:10" ht="22.5" x14ac:dyDescent="0.25">
      <c r="A30" s="36"/>
      <c r="B30" s="20" t="s">
        <v>227</v>
      </c>
      <c r="C30" s="150">
        <v>2049500</v>
      </c>
      <c r="D30" s="106">
        <v>10000</v>
      </c>
      <c r="E30" s="106">
        <v>2059500</v>
      </c>
      <c r="F30" s="106">
        <v>556780</v>
      </c>
      <c r="G30" s="106">
        <v>556780</v>
      </c>
      <c r="H30" s="106">
        <v>1502720</v>
      </c>
      <c r="J30" s="6"/>
    </row>
    <row r="31" spans="1:10" x14ac:dyDescent="0.25">
      <c r="A31" s="36"/>
      <c r="B31" s="20" t="s">
        <v>228</v>
      </c>
      <c r="C31" s="150">
        <v>408800</v>
      </c>
      <c r="D31" s="106">
        <v>8800</v>
      </c>
      <c r="E31" s="106">
        <v>417600</v>
      </c>
      <c r="F31" s="106">
        <v>375460</v>
      </c>
      <c r="G31" s="106">
        <v>375460</v>
      </c>
      <c r="H31" s="106">
        <v>42140</v>
      </c>
      <c r="J31" s="6"/>
    </row>
    <row r="32" spans="1:10" ht="22.5" x14ac:dyDescent="0.25">
      <c r="A32" s="36"/>
      <c r="B32" s="20" t="s">
        <v>229</v>
      </c>
      <c r="C32" s="150">
        <v>537000</v>
      </c>
      <c r="D32" s="106">
        <v>85000</v>
      </c>
      <c r="E32" s="106">
        <v>622000</v>
      </c>
      <c r="F32" s="106">
        <v>277194</v>
      </c>
      <c r="G32" s="106">
        <v>277194</v>
      </c>
      <c r="H32" s="106">
        <v>344806</v>
      </c>
      <c r="J32" s="6"/>
    </row>
    <row r="33" spans="1:10" x14ac:dyDescent="0.25">
      <c r="A33" s="36"/>
      <c r="B33" s="20" t="s">
        <v>230</v>
      </c>
      <c r="C33" s="150">
        <v>5000</v>
      </c>
      <c r="D33" s="106">
        <v>0</v>
      </c>
      <c r="E33" s="106">
        <v>5000</v>
      </c>
      <c r="F33" s="106">
        <v>3480</v>
      </c>
      <c r="G33" s="106">
        <v>3480</v>
      </c>
      <c r="H33" s="106">
        <v>1520</v>
      </c>
      <c r="J33" s="6"/>
    </row>
    <row r="34" spans="1:10" x14ac:dyDescent="0.25">
      <c r="A34" s="36"/>
      <c r="B34" s="20" t="s">
        <v>231</v>
      </c>
      <c r="C34" s="150">
        <v>27200</v>
      </c>
      <c r="D34" s="106">
        <v>60900</v>
      </c>
      <c r="E34" s="106">
        <v>88100</v>
      </c>
      <c r="F34" s="106">
        <v>9097</v>
      </c>
      <c r="G34" s="106">
        <v>9097</v>
      </c>
      <c r="H34" s="106">
        <v>79003</v>
      </c>
      <c r="J34" s="6"/>
    </row>
    <row r="35" spans="1:10" x14ac:dyDescent="0.25">
      <c r="A35" s="36"/>
      <c r="B35" s="20" t="s">
        <v>232</v>
      </c>
      <c r="C35" s="150">
        <v>481822</v>
      </c>
      <c r="D35" s="106">
        <v>359600</v>
      </c>
      <c r="E35" s="106">
        <v>841422</v>
      </c>
      <c r="F35" s="106">
        <v>29086</v>
      </c>
      <c r="G35" s="106">
        <v>29086</v>
      </c>
      <c r="H35" s="106">
        <v>812336</v>
      </c>
      <c r="J35" s="6"/>
    </row>
    <row r="36" spans="1:10" ht="15.75" thickBot="1" x14ac:dyDescent="0.3">
      <c r="A36" s="53"/>
      <c r="B36" s="28" t="s">
        <v>233</v>
      </c>
      <c r="C36" s="151">
        <v>51500</v>
      </c>
      <c r="D36" s="151">
        <v>0</v>
      </c>
      <c r="E36" s="151">
        <v>51500</v>
      </c>
      <c r="F36" s="151">
        <v>30403</v>
      </c>
      <c r="G36" s="151">
        <v>30403</v>
      </c>
      <c r="H36" s="151">
        <v>21097</v>
      </c>
      <c r="J36" s="6"/>
    </row>
    <row r="37" spans="1:10" ht="26.1" customHeight="1" x14ac:dyDescent="0.25">
      <c r="A37" s="190" t="s">
        <v>416</v>
      </c>
      <c r="B37" s="191"/>
      <c r="C37" s="142">
        <f>SUM(C38:C46)</f>
        <v>0</v>
      </c>
      <c r="D37" s="142">
        <f>SUM(D38:D46)</f>
        <v>0</v>
      </c>
      <c r="E37" s="33">
        <f t="shared" si="2"/>
        <v>0</v>
      </c>
      <c r="F37" s="141">
        <f>SUM(F38)</f>
        <v>0</v>
      </c>
      <c r="G37" s="141">
        <f>SUM(G38)</f>
        <v>0</v>
      </c>
      <c r="H37" s="33">
        <f t="shared" si="3"/>
        <v>0</v>
      </c>
      <c r="J37" s="6"/>
    </row>
    <row r="38" spans="1:10" ht="18" customHeight="1" x14ac:dyDescent="0.25">
      <c r="A38" s="36"/>
      <c r="B38" s="20" t="s">
        <v>234</v>
      </c>
      <c r="C38" s="150">
        <v>0</v>
      </c>
      <c r="D38" s="106">
        <v>0</v>
      </c>
      <c r="E38" s="106">
        <f t="shared" si="2"/>
        <v>0</v>
      </c>
      <c r="F38" s="106">
        <v>0</v>
      </c>
      <c r="G38" s="106">
        <f>F38</f>
        <v>0</v>
      </c>
      <c r="H38" s="106">
        <f t="shared" si="3"/>
        <v>0</v>
      </c>
      <c r="J38" s="6"/>
    </row>
    <row r="39" spans="1:10" x14ac:dyDescent="0.25">
      <c r="A39" s="36"/>
      <c r="B39" s="20" t="s">
        <v>235</v>
      </c>
      <c r="C39" s="150">
        <v>0</v>
      </c>
      <c r="D39" s="106">
        <v>0</v>
      </c>
      <c r="E39" s="106">
        <v>0</v>
      </c>
      <c r="F39" s="106">
        <v>0</v>
      </c>
      <c r="G39" s="106">
        <v>0</v>
      </c>
      <c r="H39" s="106">
        <v>0</v>
      </c>
      <c r="J39" s="6"/>
    </row>
    <row r="40" spans="1:10" x14ac:dyDescent="0.25">
      <c r="A40" s="36"/>
      <c r="B40" s="20" t="s">
        <v>236</v>
      </c>
      <c r="C40" s="150">
        <v>0</v>
      </c>
      <c r="D40" s="106">
        <v>0</v>
      </c>
      <c r="E40" s="106">
        <v>0</v>
      </c>
      <c r="F40" s="106">
        <v>0</v>
      </c>
      <c r="G40" s="106">
        <v>0</v>
      </c>
      <c r="H40" s="106">
        <v>0</v>
      </c>
      <c r="J40" s="6"/>
    </row>
    <row r="41" spans="1:10" x14ac:dyDescent="0.25">
      <c r="A41" s="36"/>
      <c r="B41" s="20" t="s">
        <v>237</v>
      </c>
      <c r="C41" s="150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J41" s="6"/>
    </row>
    <row r="42" spans="1:10" x14ac:dyDescent="0.25">
      <c r="A42" s="36"/>
      <c r="B42" s="20" t="s">
        <v>238</v>
      </c>
      <c r="C42" s="150">
        <v>0</v>
      </c>
      <c r="D42" s="106">
        <v>0</v>
      </c>
      <c r="E42" s="106">
        <v>0</v>
      </c>
      <c r="F42" s="106">
        <v>0</v>
      </c>
      <c r="G42" s="106">
        <v>0</v>
      </c>
      <c r="H42" s="106">
        <v>0</v>
      </c>
      <c r="J42" s="6"/>
    </row>
    <row r="43" spans="1:10" ht="22.5" x14ac:dyDescent="0.25">
      <c r="A43" s="36"/>
      <c r="B43" s="20" t="s">
        <v>239</v>
      </c>
      <c r="C43" s="150">
        <v>0</v>
      </c>
      <c r="D43" s="106">
        <v>0</v>
      </c>
      <c r="E43" s="106">
        <v>0</v>
      </c>
      <c r="F43" s="106">
        <v>0</v>
      </c>
      <c r="G43" s="106">
        <v>0</v>
      </c>
      <c r="H43" s="106">
        <v>0</v>
      </c>
      <c r="J43" s="6"/>
    </row>
    <row r="44" spans="1:10" x14ac:dyDescent="0.25">
      <c r="A44" s="36"/>
      <c r="B44" s="20" t="s">
        <v>240</v>
      </c>
      <c r="C44" s="150">
        <v>0</v>
      </c>
      <c r="D44" s="106">
        <v>0</v>
      </c>
      <c r="E44" s="106">
        <v>0</v>
      </c>
      <c r="F44" s="106">
        <v>0</v>
      </c>
      <c r="G44" s="106">
        <v>0</v>
      </c>
      <c r="H44" s="106">
        <v>0</v>
      </c>
      <c r="J44" s="6"/>
    </row>
    <row r="45" spans="1:10" x14ac:dyDescent="0.25">
      <c r="A45" s="36"/>
      <c r="B45" s="20" t="s">
        <v>241</v>
      </c>
      <c r="C45" s="150">
        <v>0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J45" s="6"/>
    </row>
    <row r="46" spans="1:10" x14ac:dyDescent="0.25">
      <c r="A46" s="36"/>
      <c r="B46" s="20" t="s">
        <v>242</v>
      </c>
      <c r="C46" s="150">
        <v>0</v>
      </c>
      <c r="D46" s="106">
        <v>0</v>
      </c>
      <c r="E46" s="106">
        <v>0</v>
      </c>
      <c r="F46" s="106">
        <v>0</v>
      </c>
      <c r="G46" s="106">
        <v>0</v>
      </c>
      <c r="H46" s="106">
        <v>0</v>
      </c>
      <c r="J46" s="6"/>
    </row>
    <row r="47" spans="1:10" ht="24.4" customHeight="1" x14ac:dyDescent="0.25">
      <c r="A47" s="190" t="s">
        <v>243</v>
      </c>
      <c r="B47" s="191"/>
      <c r="C47" s="50">
        <f>SUM(C48:C56)</f>
        <v>50000</v>
      </c>
      <c r="D47" s="138">
        <f>SUM(D48:D56)</f>
        <v>439700</v>
      </c>
      <c r="E47" s="42">
        <f t="shared" si="2"/>
        <v>489700</v>
      </c>
      <c r="F47" s="51">
        <f>SUM(F48:F56)</f>
        <v>328973</v>
      </c>
      <c r="G47" s="51">
        <f>SUM(G48:G56)</f>
        <v>328973</v>
      </c>
      <c r="H47" s="107">
        <f t="shared" si="3"/>
        <v>160727</v>
      </c>
      <c r="J47" s="6"/>
    </row>
    <row r="48" spans="1:10" x14ac:dyDescent="0.25">
      <c r="A48" s="36"/>
      <c r="B48" s="20" t="s">
        <v>244</v>
      </c>
      <c r="C48" s="106">
        <v>50000</v>
      </c>
      <c r="D48" s="106">
        <v>379700</v>
      </c>
      <c r="E48" s="106">
        <v>429700</v>
      </c>
      <c r="F48" s="48">
        <v>255584</v>
      </c>
      <c r="G48" s="106">
        <v>255584</v>
      </c>
      <c r="H48" s="106">
        <v>174116</v>
      </c>
      <c r="J48" s="6"/>
    </row>
    <row r="49" spans="1:10" x14ac:dyDescent="0.25">
      <c r="A49" s="36"/>
      <c r="B49" s="20" t="s">
        <v>245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06">
        <v>0</v>
      </c>
      <c r="J49" s="6"/>
    </row>
    <row r="50" spans="1:10" x14ac:dyDescent="0.25">
      <c r="A50" s="36"/>
      <c r="B50" s="20" t="s">
        <v>246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06">
        <v>0</v>
      </c>
    </row>
    <row r="51" spans="1:10" x14ac:dyDescent="0.25">
      <c r="A51" s="36"/>
      <c r="B51" s="20" t="s">
        <v>247</v>
      </c>
      <c r="C51" s="106">
        <v>0</v>
      </c>
      <c r="D51" s="106">
        <v>0</v>
      </c>
      <c r="E51" s="106">
        <v>0</v>
      </c>
      <c r="F51" s="106">
        <v>0</v>
      </c>
      <c r="G51" s="106">
        <v>0</v>
      </c>
      <c r="H51" s="106">
        <v>0</v>
      </c>
    </row>
    <row r="52" spans="1:10" x14ac:dyDescent="0.25">
      <c r="A52" s="36"/>
      <c r="B52" s="20" t="s">
        <v>248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06">
        <v>0</v>
      </c>
    </row>
    <row r="53" spans="1:10" x14ac:dyDescent="0.25">
      <c r="A53" s="36"/>
      <c r="B53" s="20" t="s">
        <v>249</v>
      </c>
      <c r="C53" s="106">
        <v>0</v>
      </c>
      <c r="D53" s="106">
        <v>60000</v>
      </c>
      <c r="E53" s="106">
        <v>60000</v>
      </c>
      <c r="F53" s="106">
        <v>24595</v>
      </c>
      <c r="G53" s="106">
        <v>24595</v>
      </c>
      <c r="H53" s="106">
        <v>35405</v>
      </c>
    </row>
    <row r="54" spans="1:10" x14ac:dyDescent="0.25">
      <c r="A54" s="36"/>
      <c r="B54" s="20" t="s">
        <v>250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06">
        <v>0</v>
      </c>
    </row>
    <row r="55" spans="1:10" x14ac:dyDescent="0.25">
      <c r="A55" s="36"/>
      <c r="B55" s="20" t="s">
        <v>251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</row>
    <row r="56" spans="1:10" x14ac:dyDescent="0.25">
      <c r="A56" s="36"/>
      <c r="B56" s="20" t="s">
        <v>252</v>
      </c>
      <c r="C56" s="106">
        <v>0</v>
      </c>
      <c r="D56" s="106">
        <v>0</v>
      </c>
      <c r="E56" s="106">
        <v>0</v>
      </c>
      <c r="F56" s="106">
        <v>48794</v>
      </c>
      <c r="G56" s="106">
        <v>48794</v>
      </c>
      <c r="H56" s="106">
        <v>-48794</v>
      </c>
    </row>
    <row r="57" spans="1:10" x14ac:dyDescent="0.25">
      <c r="A57" s="29" t="s">
        <v>253</v>
      </c>
      <c r="B57" s="20"/>
      <c r="C57" s="149">
        <f>SUM(C58:C60)</f>
        <v>0</v>
      </c>
      <c r="D57" s="149">
        <f t="shared" ref="D57:H57" si="4">SUM(D58:D60)</f>
        <v>0</v>
      </c>
      <c r="E57" s="149">
        <f t="shared" si="4"/>
        <v>0</v>
      </c>
      <c r="F57" s="149">
        <f t="shared" si="4"/>
        <v>0</v>
      </c>
      <c r="G57" s="149">
        <f t="shared" si="4"/>
        <v>0</v>
      </c>
      <c r="H57" s="149">
        <f t="shared" si="4"/>
        <v>0</v>
      </c>
    </row>
    <row r="58" spans="1:10" x14ac:dyDescent="0.25">
      <c r="A58" s="36"/>
      <c r="B58" s="20" t="s">
        <v>254</v>
      </c>
      <c r="C58" s="147"/>
      <c r="D58" s="146"/>
      <c r="E58" s="146"/>
      <c r="F58" s="146"/>
      <c r="G58" s="146"/>
      <c r="H58" s="148"/>
    </row>
    <row r="59" spans="1:10" x14ac:dyDescent="0.25">
      <c r="A59" s="36"/>
      <c r="B59" s="20" t="s">
        <v>255</v>
      </c>
      <c r="C59" s="147">
        <v>0</v>
      </c>
      <c r="D59" s="146">
        <v>0</v>
      </c>
      <c r="E59" s="146">
        <f>C59+D59</f>
        <v>0</v>
      </c>
      <c r="F59" s="146">
        <v>0</v>
      </c>
      <c r="G59" s="146">
        <v>0</v>
      </c>
      <c r="H59" s="146">
        <f t="shared" ref="H59" si="5">E59-F59</f>
        <v>0</v>
      </c>
    </row>
    <row r="60" spans="1:10" ht="15.75" thickBot="1" x14ac:dyDescent="0.3">
      <c r="A60" s="53"/>
      <c r="B60" s="28" t="s">
        <v>256</v>
      </c>
      <c r="C60" s="97"/>
      <c r="D60" s="143"/>
      <c r="E60" s="96"/>
      <c r="F60" s="95"/>
      <c r="G60" s="95"/>
      <c r="H60" s="96"/>
    </row>
    <row r="61" spans="1:10" ht="23.25" customHeight="1" x14ac:dyDescent="0.25">
      <c r="A61" s="190" t="s">
        <v>257</v>
      </c>
      <c r="B61" s="191"/>
      <c r="C61" s="47"/>
      <c r="D61" s="48"/>
      <c r="E61" s="49"/>
      <c r="F61" s="48"/>
      <c r="G61" s="48"/>
      <c r="H61" s="49"/>
    </row>
    <row r="62" spans="1:10" ht="22.5" x14ac:dyDescent="0.25">
      <c r="A62" s="36"/>
      <c r="B62" s="20" t="s">
        <v>258</v>
      </c>
      <c r="C62" s="47"/>
      <c r="D62" s="48"/>
      <c r="E62" s="49"/>
      <c r="F62" s="48"/>
      <c r="G62" s="48"/>
      <c r="H62" s="49"/>
    </row>
    <row r="63" spans="1:10" x14ac:dyDescent="0.25">
      <c r="A63" s="36"/>
      <c r="B63" s="20" t="s">
        <v>259</v>
      </c>
      <c r="C63" s="47"/>
      <c r="D63" s="48"/>
      <c r="E63" s="49"/>
      <c r="F63" s="48"/>
      <c r="G63" s="48"/>
      <c r="H63" s="49"/>
    </row>
    <row r="64" spans="1:10" x14ac:dyDescent="0.25">
      <c r="A64" s="36"/>
      <c r="B64" s="20" t="s">
        <v>260</v>
      </c>
      <c r="C64" s="47"/>
      <c r="D64" s="48"/>
      <c r="E64" s="49"/>
      <c r="F64" s="48"/>
      <c r="G64" s="48"/>
      <c r="H64" s="49"/>
    </row>
    <row r="65" spans="1:8" x14ac:dyDescent="0.25">
      <c r="A65" s="36"/>
      <c r="B65" s="20" t="s">
        <v>261</v>
      </c>
      <c r="C65" s="47"/>
      <c r="D65" s="48"/>
      <c r="E65" s="49"/>
      <c r="F65" s="48"/>
      <c r="G65" s="48"/>
      <c r="H65" s="49"/>
    </row>
    <row r="66" spans="1:8" ht="33.75" x14ac:dyDescent="0.25">
      <c r="A66" s="36"/>
      <c r="B66" s="20" t="s">
        <v>417</v>
      </c>
      <c r="C66" s="47"/>
      <c r="D66" s="48"/>
      <c r="E66" s="49"/>
      <c r="F66" s="48"/>
      <c r="G66" s="48"/>
      <c r="H66" s="49"/>
    </row>
    <row r="67" spans="1:8" x14ac:dyDescent="0.25">
      <c r="A67" s="36"/>
      <c r="B67" s="20" t="s">
        <v>262</v>
      </c>
      <c r="C67" s="47"/>
      <c r="D67" s="48"/>
      <c r="E67" s="49"/>
      <c r="F67" s="48"/>
      <c r="G67" s="48"/>
      <c r="H67" s="49"/>
    </row>
    <row r="68" spans="1:8" ht="22.5" x14ac:dyDescent="0.25">
      <c r="A68" s="36"/>
      <c r="B68" s="20" t="s">
        <v>263</v>
      </c>
      <c r="C68" s="47"/>
      <c r="D68" s="48"/>
      <c r="E68" s="49"/>
      <c r="F68" s="48"/>
      <c r="G68" s="48"/>
      <c r="H68" s="49"/>
    </row>
    <row r="69" spans="1:8" x14ac:dyDescent="0.25">
      <c r="A69" s="29" t="s">
        <v>264</v>
      </c>
      <c r="B69" s="20"/>
      <c r="C69" s="47"/>
      <c r="D69" s="48"/>
      <c r="E69" s="49"/>
      <c r="F69" s="48"/>
      <c r="G69" s="48"/>
      <c r="H69" s="49"/>
    </row>
    <row r="70" spans="1:8" x14ac:dyDescent="0.25">
      <c r="A70" s="36"/>
      <c r="B70" s="20" t="s">
        <v>265</v>
      </c>
      <c r="C70" s="47"/>
      <c r="D70" s="48"/>
      <c r="E70" s="49"/>
      <c r="F70" s="48"/>
      <c r="G70" s="48"/>
      <c r="H70" s="49"/>
    </row>
    <row r="71" spans="1:8" x14ac:dyDescent="0.25">
      <c r="A71" s="36"/>
      <c r="B71" s="20" t="s">
        <v>266</v>
      </c>
      <c r="C71" s="47"/>
      <c r="D71" s="48"/>
      <c r="E71" s="49"/>
      <c r="F71" s="48"/>
      <c r="G71" s="48"/>
      <c r="H71" s="49"/>
    </row>
    <row r="72" spans="1:8" x14ac:dyDescent="0.25">
      <c r="A72" s="36"/>
      <c r="B72" s="20" t="s">
        <v>267</v>
      </c>
      <c r="C72" s="47"/>
      <c r="D72" s="48"/>
      <c r="E72" s="49"/>
      <c r="F72" s="48"/>
      <c r="G72" s="48"/>
      <c r="H72" s="49"/>
    </row>
    <row r="73" spans="1:8" x14ac:dyDescent="0.25">
      <c r="A73" s="29" t="s">
        <v>268</v>
      </c>
      <c r="B73" s="20"/>
      <c r="C73" s="47"/>
      <c r="D73" s="48"/>
      <c r="E73" s="49"/>
      <c r="F73" s="48"/>
      <c r="G73" s="48"/>
      <c r="H73" s="49"/>
    </row>
    <row r="74" spans="1:8" x14ac:dyDescent="0.25">
      <c r="A74" s="36"/>
      <c r="B74" s="20" t="s">
        <v>269</v>
      </c>
      <c r="C74" s="47"/>
      <c r="D74" s="48"/>
      <c r="E74" s="49"/>
      <c r="F74" s="48"/>
      <c r="G74" s="48"/>
      <c r="H74" s="49"/>
    </row>
    <row r="75" spans="1:8" x14ac:dyDescent="0.25">
      <c r="A75" s="36"/>
      <c r="B75" s="20" t="s">
        <v>270</v>
      </c>
      <c r="C75" s="47"/>
      <c r="D75" s="48"/>
      <c r="E75" s="49"/>
      <c r="F75" s="48"/>
      <c r="G75" s="48"/>
      <c r="H75" s="49"/>
    </row>
    <row r="76" spans="1:8" x14ac:dyDescent="0.25">
      <c r="A76" s="36"/>
      <c r="B76" s="20" t="s">
        <v>271</v>
      </c>
      <c r="C76" s="47"/>
      <c r="D76" s="48"/>
      <c r="E76" s="49"/>
      <c r="F76" s="48"/>
      <c r="G76" s="48"/>
      <c r="H76" s="49"/>
    </row>
    <row r="77" spans="1:8" x14ac:dyDescent="0.25">
      <c r="A77" s="36"/>
      <c r="B77" s="20" t="s">
        <v>272</v>
      </c>
      <c r="C77" s="47"/>
      <c r="D77" s="48"/>
      <c r="E77" s="49"/>
      <c r="F77" s="48"/>
      <c r="G77" s="48"/>
      <c r="H77" s="49"/>
    </row>
    <row r="78" spans="1:8" x14ac:dyDescent="0.25">
      <c r="A78" s="36"/>
      <c r="B78" s="20" t="s">
        <v>273</v>
      </c>
      <c r="C78" s="47"/>
      <c r="D78" s="48"/>
      <c r="E78" s="49"/>
      <c r="F78" s="48"/>
      <c r="G78" s="48"/>
      <c r="H78" s="49"/>
    </row>
    <row r="79" spans="1:8" x14ac:dyDescent="0.25">
      <c r="A79" s="36"/>
      <c r="B79" s="20" t="s">
        <v>274</v>
      </c>
      <c r="C79" s="47"/>
      <c r="D79" s="48"/>
      <c r="E79" s="49"/>
      <c r="F79" s="48"/>
      <c r="G79" s="48"/>
      <c r="H79" s="49"/>
    </row>
    <row r="80" spans="1:8" x14ac:dyDescent="0.25">
      <c r="A80" s="36"/>
      <c r="B80" s="20" t="s">
        <v>275</v>
      </c>
      <c r="C80" s="47"/>
      <c r="D80" s="48"/>
      <c r="E80" s="49"/>
      <c r="F80" s="48"/>
      <c r="G80" s="48"/>
      <c r="H80" s="49"/>
    </row>
    <row r="81" spans="1:8" ht="15" customHeight="1" thickBot="1" x14ac:dyDescent="0.3">
      <c r="A81" s="283"/>
      <c r="B81" s="284"/>
      <c r="C81" s="54"/>
      <c r="D81" s="55"/>
      <c r="E81" s="55"/>
      <c r="F81" s="55"/>
      <c r="G81" s="55"/>
      <c r="H81" s="55"/>
    </row>
    <row r="82" spans="1:8" x14ac:dyDescent="0.25">
      <c r="A82" s="278"/>
      <c r="B82" s="279"/>
      <c r="C82" s="56"/>
      <c r="D82" s="56"/>
      <c r="E82" s="56"/>
      <c r="F82" s="56"/>
      <c r="G82" s="56"/>
      <c r="H82" s="56"/>
    </row>
    <row r="83" spans="1:8" x14ac:dyDescent="0.25">
      <c r="A83" s="272" t="s">
        <v>276</v>
      </c>
      <c r="B83" s="282"/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</row>
    <row r="84" spans="1:8" x14ac:dyDescent="0.25">
      <c r="A84" s="201" t="s">
        <v>206</v>
      </c>
      <c r="B84" s="202"/>
      <c r="C84" s="58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</row>
    <row r="85" spans="1:8" x14ac:dyDescent="0.25">
      <c r="A85" s="36"/>
      <c r="B85" s="30" t="s">
        <v>207</v>
      </c>
      <c r="C85" s="59"/>
      <c r="D85" s="41"/>
      <c r="E85" s="41"/>
      <c r="F85" s="41"/>
      <c r="G85" s="41"/>
      <c r="H85" s="41"/>
    </row>
    <row r="86" spans="1:8" x14ac:dyDescent="0.25">
      <c r="A86" s="36"/>
      <c r="B86" s="30" t="s">
        <v>208</v>
      </c>
      <c r="C86" s="59"/>
      <c r="D86" s="41"/>
      <c r="E86" s="41"/>
      <c r="F86" s="41"/>
      <c r="G86" s="41"/>
      <c r="H86" s="41"/>
    </row>
    <row r="87" spans="1:8" x14ac:dyDescent="0.25">
      <c r="A87" s="36"/>
      <c r="B87" s="30" t="s">
        <v>209</v>
      </c>
      <c r="C87" s="59"/>
      <c r="D87" s="41"/>
      <c r="E87" s="41"/>
      <c r="F87" s="41"/>
      <c r="G87" s="41"/>
      <c r="H87" s="41"/>
    </row>
    <row r="88" spans="1:8" x14ac:dyDescent="0.25">
      <c r="A88" s="36"/>
      <c r="B88" s="30" t="s">
        <v>210</v>
      </c>
      <c r="C88" s="59"/>
      <c r="D88" s="41"/>
      <c r="E88" s="41"/>
      <c r="F88" s="41"/>
      <c r="G88" s="41"/>
      <c r="H88" s="41"/>
    </row>
    <row r="89" spans="1:8" x14ac:dyDescent="0.25">
      <c r="A89" s="36"/>
      <c r="B89" s="30" t="s">
        <v>211</v>
      </c>
      <c r="C89" s="59"/>
      <c r="D89" s="41"/>
      <c r="E89" s="41"/>
      <c r="F89" s="41"/>
      <c r="G89" s="41"/>
      <c r="H89" s="41"/>
    </row>
    <row r="90" spans="1:8" x14ac:dyDescent="0.25">
      <c r="A90" s="36"/>
      <c r="B90" s="30" t="s">
        <v>212</v>
      </c>
      <c r="C90" s="59"/>
      <c r="D90" s="41"/>
      <c r="E90" s="41"/>
      <c r="F90" s="41"/>
      <c r="G90" s="41"/>
      <c r="H90" s="41"/>
    </row>
    <row r="91" spans="1:8" x14ac:dyDescent="0.25">
      <c r="A91" s="36"/>
      <c r="B91" s="30" t="s">
        <v>213</v>
      </c>
      <c r="C91" s="59"/>
      <c r="D91" s="41"/>
      <c r="E91" s="41"/>
      <c r="F91" s="41"/>
      <c r="G91" s="41"/>
      <c r="H91" s="41"/>
    </row>
    <row r="92" spans="1:8" x14ac:dyDescent="0.25">
      <c r="A92" s="280" t="s">
        <v>214</v>
      </c>
      <c r="B92" s="281"/>
      <c r="C92" s="58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</row>
    <row r="93" spans="1:8" ht="22.5" x14ac:dyDescent="0.25">
      <c r="A93" s="36"/>
      <c r="B93" s="20" t="s">
        <v>215</v>
      </c>
      <c r="C93" s="59"/>
      <c r="D93" s="41"/>
      <c r="E93" s="41"/>
      <c r="F93" s="41"/>
      <c r="G93" s="41"/>
      <c r="H93" s="41"/>
    </row>
    <row r="94" spans="1:8" x14ac:dyDescent="0.25">
      <c r="A94" s="36"/>
      <c r="B94" s="20" t="s">
        <v>216</v>
      </c>
      <c r="C94" s="59"/>
      <c r="D94" s="41"/>
      <c r="E94" s="41"/>
      <c r="F94" s="41"/>
      <c r="G94" s="41"/>
      <c r="H94" s="41"/>
    </row>
    <row r="95" spans="1:8" ht="22.5" x14ac:dyDescent="0.25">
      <c r="A95" s="36"/>
      <c r="B95" s="20" t="s">
        <v>217</v>
      </c>
      <c r="C95" s="59"/>
      <c r="D95" s="41"/>
      <c r="E95" s="41"/>
      <c r="F95" s="41"/>
      <c r="G95" s="41"/>
      <c r="H95" s="41"/>
    </row>
    <row r="96" spans="1:8" ht="22.5" x14ac:dyDescent="0.25">
      <c r="A96" s="36"/>
      <c r="B96" s="20" t="s">
        <v>218</v>
      </c>
      <c r="C96" s="59"/>
      <c r="D96" s="41"/>
      <c r="E96" s="41"/>
      <c r="F96" s="41"/>
      <c r="G96" s="41"/>
      <c r="H96" s="41"/>
    </row>
    <row r="97" spans="1:8" x14ac:dyDescent="0.25">
      <c r="A97" s="36"/>
      <c r="B97" s="20" t="s">
        <v>219</v>
      </c>
      <c r="C97" s="59"/>
      <c r="D97" s="41"/>
      <c r="E97" s="41"/>
      <c r="F97" s="41"/>
      <c r="G97" s="41"/>
      <c r="H97" s="41"/>
    </row>
    <row r="98" spans="1:8" x14ac:dyDescent="0.25">
      <c r="A98" s="36"/>
      <c r="B98" s="20" t="s">
        <v>220</v>
      </c>
      <c r="C98" s="59"/>
      <c r="D98" s="41"/>
      <c r="E98" s="41"/>
      <c r="F98" s="41"/>
      <c r="G98" s="41"/>
      <c r="H98" s="41"/>
    </row>
    <row r="99" spans="1:8" ht="22.5" x14ac:dyDescent="0.25">
      <c r="A99" s="36"/>
      <c r="B99" s="20" t="s">
        <v>221</v>
      </c>
      <c r="C99" s="59"/>
      <c r="D99" s="41"/>
      <c r="E99" s="41"/>
      <c r="F99" s="41"/>
      <c r="G99" s="41"/>
      <c r="H99" s="41"/>
    </row>
    <row r="100" spans="1:8" x14ac:dyDescent="0.25">
      <c r="A100" s="36"/>
      <c r="B100" s="20" t="s">
        <v>222</v>
      </c>
      <c r="C100" s="59"/>
      <c r="D100" s="41"/>
      <c r="E100" s="41"/>
      <c r="F100" s="41"/>
      <c r="G100" s="41"/>
      <c r="H100" s="41"/>
    </row>
    <row r="101" spans="1:8" x14ac:dyDescent="0.25">
      <c r="A101" s="36"/>
      <c r="B101" s="20" t="s">
        <v>223</v>
      </c>
      <c r="C101" s="59"/>
      <c r="D101" s="41"/>
      <c r="E101" s="41"/>
      <c r="F101" s="41"/>
      <c r="G101" s="41"/>
      <c r="H101" s="41"/>
    </row>
    <row r="102" spans="1:8" x14ac:dyDescent="0.25">
      <c r="A102" s="201" t="s">
        <v>224</v>
      </c>
      <c r="B102" s="202"/>
      <c r="C102" s="58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</row>
    <row r="103" spans="1:8" x14ac:dyDescent="0.25">
      <c r="A103" s="36"/>
      <c r="B103" s="20" t="s">
        <v>225</v>
      </c>
      <c r="C103" s="59"/>
      <c r="D103" s="41"/>
      <c r="E103" s="41"/>
      <c r="F103" s="41"/>
      <c r="G103" s="41"/>
      <c r="H103" s="41"/>
    </row>
    <row r="104" spans="1:8" x14ac:dyDescent="0.25">
      <c r="A104" s="36"/>
      <c r="B104" s="20" t="s">
        <v>226</v>
      </c>
      <c r="C104" s="59"/>
      <c r="D104" s="41"/>
      <c r="E104" s="41"/>
      <c r="F104" s="41"/>
      <c r="G104" s="41"/>
      <c r="H104" s="41"/>
    </row>
    <row r="105" spans="1:8" ht="22.5" x14ac:dyDescent="0.25">
      <c r="A105" s="36"/>
      <c r="B105" s="20" t="s">
        <v>227</v>
      </c>
      <c r="C105" s="59"/>
      <c r="D105" s="41"/>
      <c r="E105" s="41"/>
      <c r="F105" s="41"/>
      <c r="G105" s="41"/>
      <c r="H105" s="41"/>
    </row>
    <row r="106" spans="1:8" x14ac:dyDescent="0.25">
      <c r="A106" s="36"/>
      <c r="B106" s="20" t="s">
        <v>228</v>
      </c>
      <c r="C106" s="59"/>
      <c r="D106" s="41"/>
      <c r="E106" s="41"/>
      <c r="F106" s="41"/>
      <c r="G106" s="41"/>
      <c r="H106" s="41"/>
    </row>
    <row r="107" spans="1:8" ht="22.5" x14ac:dyDescent="0.25">
      <c r="A107" s="36"/>
      <c r="B107" s="20" t="s">
        <v>229</v>
      </c>
      <c r="C107" s="59"/>
      <c r="D107" s="41"/>
      <c r="E107" s="41"/>
      <c r="F107" s="41"/>
      <c r="G107" s="41"/>
      <c r="H107" s="41"/>
    </row>
    <row r="108" spans="1:8" x14ac:dyDescent="0.25">
      <c r="A108" s="36"/>
      <c r="B108" s="20" t="s">
        <v>230</v>
      </c>
      <c r="C108" s="59"/>
      <c r="D108" s="41"/>
      <c r="E108" s="41"/>
      <c r="F108" s="41"/>
      <c r="G108" s="41"/>
      <c r="H108" s="41"/>
    </row>
    <row r="109" spans="1:8" x14ac:dyDescent="0.25">
      <c r="A109" s="36"/>
      <c r="B109" s="20" t="s">
        <v>231</v>
      </c>
      <c r="C109" s="59"/>
      <c r="D109" s="41"/>
      <c r="E109" s="41"/>
      <c r="F109" s="41"/>
      <c r="G109" s="41"/>
      <c r="H109" s="41"/>
    </row>
    <row r="110" spans="1:8" x14ac:dyDescent="0.25">
      <c r="A110" s="36"/>
      <c r="B110" s="20" t="s">
        <v>232</v>
      </c>
      <c r="C110" s="59"/>
      <c r="D110" s="41"/>
      <c r="E110" s="41"/>
      <c r="F110" s="41"/>
      <c r="G110" s="41"/>
      <c r="H110" s="41"/>
    </row>
    <row r="111" spans="1:8" ht="15.75" thickBot="1" x14ac:dyDescent="0.3">
      <c r="A111" s="53"/>
      <c r="B111" s="28" t="s">
        <v>233</v>
      </c>
      <c r="C111" s="60"/>
      <c r="D111" s="45"/>
      <c r="E111" s="45"/>
      <c r="F111" s="45"/>
      <c r="G111" s="45"/>
      <c r="H111" s="45"/>
    </row>
    <row r="112" spans="1:8" ht="27.2" customHeight="1" x14ac:dyDescent="0.25">
      <c r="A112" s="190" t="s">
        <v>419</v>
      </c>
      <c r="B112" s="191"/>
      <c r="C112" s="58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</row>
    <row r="113" spans="1:8" x14ac:dyDescent="0.25">
      <c r="A113" s="29" t="s">
        <v>234</v>
      </c>
      <c r="B113" s="30"/>
      <c r="C113" s="58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</row>
    <row r="114" spans="1:8" x14ac:dyDescent="0.25">
      <c r="A114" s="36"/>
      <c r="B114" s="20" t="s">
        <v>235</v>
      </c>
      <c r="C114" s="59"/>
      <c r="D114" s="41"/>
      <c r="E114" s="41"/>
      <c r="F114" s="41"/>
      <c r="G114" s="41"/>
      <c r="H114" s="41"/>
    </row>
    <row r="115" spans="1:8" x14ac:dyDescent="0.25">
      <c r="A115" s="36"/>
      <c r="B115" s="20" t="s">
        <v>236</v>
      </c>
      <c r="C115" s="59"/>
      <c r="D115" s="41"/>
      <c r="E115" s="41"/>
      <c r="F115" s="41"/>
      <c r="G115" s="41"/>
      <c r="H115" s="41"/>
    </row>
    <row r="116" spans="1:8" x14ac:dyDescent="0.25">
      <c r="A116" s="36"/>
      <c r="B116" s="20" t="s">
        <v>237</v>
      </c>
      <c r="C116" s="59"/>
      <c r="D116" s="41"/>
      <c r="E116" s="41"/>
      <c r="F116" s="41"/>
      <c r="G116" s="41"/>
      <c r="H116" s="41"/>
    </row>
    <row r="117" spans="1:8" x14ac:dyDescent="0.25">
      <c r="A117" s="36"/>
      <c r="B117" s="20" t="s">
        <v>238</v>
      </c>
      <c r="C117" s="59"/>
      <c r="D117" s="41"/>
      <c r="E117" s="41"/>
      <c r="F117" s="41"/>
      <c r="G117" s="41"/>
      <c r="H117" s="41"/>
    </row>
    <row r="118" spans="1:8" ht="22.5" x14ac:dyDescent="0.25">
      <c r="A118" s="36"/>
      <c r="B118" s="20" t="s">
        <v>239</v>
      </c>
      <c r="C118" s="59"/>
      <c r="D118" s="41"/>
      <c r="E118" s="41"/>
      <c r="F118" s="41"/>
      <c r="G118" s="41"/>
      <c r="H118" s="41"/>
    </row>
    <row r="119" spans="1:8" x14ac:dyDescent="0.25">
      <c r="A119" s="36"/>
      <c r="B119" s="20" t="s">
        <v>240</v>
      </c>
      <c r="C119" s="59"/>
      <c r="D119" s="41"/>
      <c r="E119" s="41"/>
      <c r="F119" s="41"/>
      <c r="G119" s="41"/>
      <c r="H119" s="41"/>
    </row>
    <row r="120" spans="1:8" x14ac:dyDescent="0.25">
      <c r="A120" s="36"/>
      <c r="B120" s="20" t="s">
        <v>241</v>
      </c>
      <c r="C120" s="59"/>
      <c r="D120" s="41"/>
      <c r="E120" s="41"/>
      <c r="F120" s="41"/>
      <c r="G120" s="41"/>
      <c r="H120" s="41"/>
    </row>
    <row r="121" spans="1:8" x14ac:dyDescent="0.25">
      <c r="A121" s="36"/>
      <c r="B121" s="20" t="s">
        <v>242</v>
      </c>
      <c r="C121" s="59"/>
      <c r="D121" s="41"/>
      <c r="E121" s="41"/>
      <c r="F121" s="41"/>
      <c r="G121" s="41"/>
      <c r="H121" s="41"/>
    </row>
    <row r="122" spans="1:8" ht="24.75" customHeight="1" x14ac:dyDescent="0.25">
      <c r="A122" s="190" t="s">
        <v>243</v>
      </c>
      <c r="B122" s="191"/>
      <c r="C122" s="58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</row>
    <row r="123" spans="1:8" x14ac:dyDescent="0.25">
      <c r="A123" s="36"/>
      <c r="B123" s="30" t="s">
        <v>244</v>
      </c>
      <c r="C123" s="59"/>
      <c r="D123" s="41"/>
      <c r="E123" s="41"/>
      <c r="F123" s="41"/>
      <c r="G123" s="41"/>
      <c r="H123" s="41"/>
    </row>
    <row r="124" spans="1:8" x14ac:dyDescent="0.25">
      <c r="A124" s="36"/>
      <c r="B124" s="30" t="s">
        <v>245</v>
      </c>
      <c r="C124" s="59"/>
      <c r="D124" s="41"/>
      <c r="E124" s="41"/>
      <c r="F124" s="41"/>
      <c r="G124" s="41"/>
      <c r="H124" s="41"/>
    </row>
    <row r="125" spans="1:8" x14ac:dyDescent="0.25">
      <c r="A125" s="36"/>
      <c r="B125" s="30" t="s">
        <v>246</v>
      </c>
      <c r="C125" s="59"/>
      <c r="D125" s="41"/>
      <c r="E125" s="41"/>
      <c r="F125" s="41"/>
      <c r="G125" s="41"/>
      <c r="H125" s="41"/>
    </row>
    <row r="126" spans="1:8" x14ac:dyDescent="0.25">
      <c r="A126" s="36"/>
      <c r="B126" s="30" t="s">
        <v>247</v>
      </c>
      <c r="C126" s="59"/>
      <c r="D126" s="41"/>
      <c r="E126" s="41"/>
      <c r="F126" s="41"/>
      <c r="G126" s="41"/>
      <c r="H126" s="41"/>
    </row>
    <row r="127" spans="1:8" x14ac:dyDescent="0.25">
      <c r="A127" s="36"/>
      <c r="B127" s="30" t="s">
        <v>248</v>
      </c>
      <c r="C127" s="59"/>
      <c r="D127" s="41"/>
      <c r="E127" s="41"/>
      <c r="F127" s="41"/>
      <c r="G127" s="41"/>
      <c r="H127" s="41"/>
    </row>
    <row r="128" spans="1:8" x14ac:dyDescent="0.25">
      <c r="A128" s="36"/>
      <c r="B128" s="30" t="s">
        <v>249</v>
      </c>
      <c r="C128" s="59"/>
      <c r="D128" s="41"/>
      <c r="E128" s="41"/>
      <c r="F128" s="41"/>
      <c r="G128" s="41"/>
      <c r="H128" s="41"/>
    </row>
    <row r="129" spans="1:8" x14ac:dyDescent="0.25">
      <c r="A129" s="36"/>
      <c r="B129" s="30" t="s">
        <v>250</v>
      </c>
      <c r="C129" s="59"/>
      <c r="D129" s="41"/>
      <c r="E129" s="41"/>
      <c r="F129" s="41"/>
      <c r="G129" s="41"/>
      <c r="H129" s="41"/>
    </row>
    <row r="130" spans="1:8" x14ac:dyDescent="0.25">
      <c r="A130" s="36"/>
      <c r="B130" s="30" t="s">
        <v>251</v>
      </c>
      <c r="C130" s="59"/>
      <c r="D130" s="41"/>
      <c r="E130" s="41"/>
      <c r="F130" s="41"/>
      <c r="G130" s="41"/>
      <c r="H130" s="41"/>
    </row>
    <row r="131" spans="1:8" x14ac:dyDescent="0.25">
      <c r="A131" s="36"/>
      <c r="B131" s="30" t="s">
        <v>252</v>
      </c>
      <c r="C131" s="59"/>
      <c r="D131" s="41"/>
      <c r="E131" s="41"/>
      <c r="F131" s="41"/>
      <c r="G131" s="41"/>
      <c r="H131" s="41"/>
    </row>
    <row r="132" spans="1:8" x14ac:dyDescent="0.25">
      <c r="A132" s="201" t="s">
        <v>253</v>
      </c>
      <c r="B132" s="202"/>
      <c r="C132" s="58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</row>
    <row r="133" spans="1:8" x14ac:dyDescent="0.25">
      <c r="A133" s="36"/>
      <c r="B133" s="30" t="s">
        <v>254</v>
      </c>
      <c r="C133" s="59"/>
      <c r="D133" s="41"/>
      <c r="E133" s="41"/>
      <c r="F133" s="41"/>
      <c r="G133" s="41"/>
      <c r="H133" s="41"/>
    </row>
    <row r="134" spans="1:8" x14ac:dyDescent="0.25">
      <c r="A134" s="36"/>
      <c r="B134" s="30" t="s">
        <v>255</v>
      </c>
      <c r="C134" s="59"/>
      <c r="D134" s="41"/>
      <c r="E134" s="41"/>
      <c r="F134" s="41"/>
      <c r="G134" s="41"/>
      <c r="H134" s="41"/>
    </row>
    <row r="135" spans="1:8" ht="15.75" thickBot="1" x14ac:dyDescent="0.3">
      <c r="A135" s="53"/>
      <c r="B135" s="98" t="s">
        <v>256</v>
      </c>
      <c r="C135" s="60"/>
      <c r="D135" s="45"/>
      <c r="E135" s="45"/>
      <c r="F135" s="45"/>
      <c r="G135" s="45"/>
      <c r="H135" s="45"/>
    </row>
    <row r="136" spans="1:8" ht="28.5" customHeight="1" x14ac:dyDescent="0.25">
      <c r="A136" s="190" t="s">
        <v>257</v>
      </c>
      <c r="B136" s="191"/>
      <c r="C136" s="58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</row>
    <row r="137" spans="1:8" ht="22.5" x14ac:dyDescent="0.25">
      <c r="A137" s="36"/>
      <c r="B137" s="20" t="s">
        <v>258</v>
      </c>
      <c r="C137" s="59"/>
      <c r="D137" s="41"/>
      <c r="E137" s="41"/>
      <c r="F137" s="41"/>
      <c r="G137" s="41"/>
      <c r="H137" s="41"/>
    </row>
    <row r="138" spans="1:8" x14ac:dyDescent="0.25">
      <c r="A138" s="36"/>
      <c r="B138" s="20" t="s">
        <v>259</v>
      </c>
      <c r="C138" s="59"/>
      <c r="D138" s="41"/>
      <c r="E138" s="41"/>
      <c r="F138" s="41"/>
      <c r="G138" s="41"/>
      <c r="H138" s="41"/>
    </row>
    <row r="139" spans="1:8" x14ac:dyDescent="0.25">
      <c r="A139" s="36"/>
      <c r="B139" s="20" t="s">
        <v>260</v>
      </c>
      <c r="C139" s="59"/>
      <c r="D139" s="41"/>
      <c r="E139" s="41"/>
      <c r="F139" s="41"/>
      <c r="G139" s="41"/>
      <c r="H139" s="41"/>
    </row>
    <row r="140" spans="1:8" x14ac:dyDescent="0.25">
      <c r="A140" s="36"/>
      <c r="B140" s="20" t="s">
        <v>261</v>
      </c>
      <c r="C140" s="59"/>
      <c r="D140" s="41"/>
      <c r="E140" s="41"/>
      <c r="F140" s="41"/>
      <c r="G140" s="41"/>
      <c r="H140" s="41"/>
    </row>
    <row r="141" spans="1:8" ht="33.75" x14ac:dyDescent="0.25">
      <c r="A141" s="36"/>
      <c r="B141" s="20" t="s">
        <v>417</v>
      </c>
      <c r="C141" s="59"/>
      <c r="D141" s="41"/>
      <c r="E141" s="41"/>
      <c r="F141" s="41"/>
      <c r="G141" s="41"/>
      <c r="H141" s="41"/>
    </row>
    <row r="142" spans="1:8" x14ac:dyDescent="0.25">
      <c r="A142" s="36"/>
      <c r="B142" s="20" t="s">
        <v>262</v>
      </c>
      <c r="C142" s="59"/>
      <c r="D142" s="41"/>
      <c r="E142" s="41"/>
      <c r="F142" s="41"/>
      <c r="G142" s="41"/>
      <c r="H142" s="41"/>
    </row>
    <row r="143" spans="1:8" ht="22.5" x14ac:dyDescent="0.25">
      <c r="A143" s="36"/>
      <c r="B143" s="20" t="s">
        <v>263</v>
      </c>
      <c r="C143" s="59"/>
      <c r="D143" s="41"/>
      <c r="E143" s="41"/>
      <c r="F143" s="41"/>
      <c r="G143" s="41"/>
      <c r="H143" s="41"/>
    </row>
    <row r="144" spans="1:8" x14ac:dyDescent="0.25">
      <c r="A144" s="201" t="s">
        <v>264</v>
      </c>
      <c r="B144" s="202"/>
      <c r="C144" s="58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</row>
    <row r="145" spans="1:8" x14ac:dyDescent="0.25">
      <c r="A145" s="36"/>
      <c r="B145" s="30" t="s">
        <v>265</v>
      </c>
      <c r="C145" s="59"/>
      <c r="D145" s="41"/>
      <c r="E145" s="41"/>
      <c r="F145" s="41"/>
      <c r="G145" s="41"/>
      <c r="H145" s="41"/>
    </row>
    <row r="146" spans="1:8" x14ac:dyDescent="0.25">
      <c r="A146" s="36"/>
      <c r="B146" s="30" t="s">
        <v>266</v>
      </c>
      <c r="C146" s="59"/>
      <c r="D146" s="41"/>
      <c r="E146" s="41"/>
      <c r="F146" s="41"/>
      <c r="G146" s="41"/>
      <c r="H146" s="41"/>
    </row>
    <row r="147" spans="1:8" x14ac:dyDescent="0.25">
      <c r="A147" s="36"/>
      <c r="B147" s="30" t="s">
        <v>267</v>
      </c>
      <c r="C147" s="59"/>
      <c r="D147" s="41"/>
      <c r="E147" s="41"/>
      <c r="F147" s="41"/>
      <c r="G147" s="41"/>
      <c r="H147" s="41"/>
    </row>
    <row r="148" spans="1:8" x14ac:dyDescent="0.25">
      <c r="A148" s="201" t="s">
        <v>268</v>
      </c>
      <c r="B148" s="202"/>
      <c r="C148" s="58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</row>
    <row r="149" spans="1:8" x14ac:dyDescent="0.25">
      <c r="A149" s="36"/>
      <c r="B149" s="30" t="s">
        <v>269</v>
      </c>
      <c r="C149" s="59"/>
      <c r="D149" s="41"/>
      <c r="E149" s="41"/>
      <c r="F149" s="41"/>
      <c r="G149" s="41"/>
      <c r="H149" s="41"/>
    </row>
    <row r="150" spans="1:8" x14ac:dyDescent="0.25">
      <c r="A150" s="36"/>
      <c r="B150" s="30" t="s">
        <v>270</v>
      </c>
      <c r="C150" s="59"/>
      <c r="D150" s="41"/>
      <c r="E150" s="41"/>
      <c r="F150" s="41"/>
      <c r="G150" s="41"/>
      <c r="H150" s="41"/>
    </row>
    <row r="151" spans="1:8" x14ac:dyDescent="0.25">
      <c r="A151" s="36"/>
      <c r="B151" s="30" t="s">
        <v>271</v>
      </c>
      <c r="C151" s="59"/>
      <c r="D151" s="41"/>
      <c r="E151" s="41"/>
      <c r="F151" s="41"/>
      <c r="G151" s="41"/>
      <c r="H151" s="41"/>
    </row>
    <row r="152" spans="1:8" x14ac:dyDescent="0.25">
      <c r="A152" s="36"/>
      <c r="B152" s="30" t="s">
        <v>272</v>
      </c>
      <c r="C152" s="59"/>
      <c r="D152" s="41"/>
      <c r="E152" s="41"/>
      <c r="F152" s="41"/>
      <c r="G152" s="41"/>
      <c r="H152" s="41"/>
    </row>
    <row r="153" spans="1:8" x14ac:dyDescent="0.25">
      <c r="A153" s="36"/>
      <c r="B153" s="30" t="s">
        <v>273</v>
      </c>
      <c r="C153" s="59"/>
      <c r="D153" s="41"/>
      <c r="E153" s="41"/>
      <c r="F153" s="41"/>
      <c r="G153" s="41"/>
      <c r="H153" s="41"/>
    </row>
    <row r="154" spans="1:8" x14ac:dyDescent="0.25">
      <c r="A154" s="36"/>
      <c r="B154" s="30" t="s">
        <v>274</v>
      </c>
      <c r="C154" s="59"/>
      <c r="D154" s="41"/>
      <c r="E154" s="41"/>
      <c r="F154" s="41"/>
      <c r="G154" s="41"/>
      <c r="H154" s="41"/>
    </row>
    <row r="155" spans="1:8" x14ac:dyDescent="0.25">
      <c r="A155" s="36"/>
      <c r="B155" s="30" t="s">
        <v>275</v>
      </c>
      <c r="C155" s="59"/>
      <c r="D155" s="41"/>
      <c r="E155" s="41"/>
      <c r="F155" s="41"/>
      <c r="G155" s="41"/>
      <c r="H155" s="41"/>
    </row>
    <row r="156" spans="1:8" x14ac:dyDescent="0.25">
      <c r="A156" s="61"/>
      <c r="B156" s="62"/>
      <c r="C156" s="59"/>
      <c r="D156" s="41"/>
      <c r="E156" s="41"/>
      <c r="F156" s="41"/>
      <c r="G156" s="41"/>
      <c r="H156" s="41"/>
    </row>
    <row r="157" spans="1:8" x14ac:dyDescent="0.25">
      <c r="A157" s="223" t="s">
        <v>277</v>
      </c>
      <c r="B157" s="224"/>
      <c r="C157" s="50">
        <f t="shared" ref="C157:H157" si="6">C8+C82</f>
        <v>89277732</v>
      </c>
      <c r="D157" s="50">
        <f t="shared" si="6"/>
        <v>4000000</v>
      </c>
      <c r="E157" s="50">
        <f t="shared" si="6"/>
        <v>93277732</v>
      </c>
      <c r="F157" s="50">
        <f t="shared" si="6"/>
        <v>19175764</v>
      </c>
      <c r="G157" s="50">
        <f t="shared" si="6"/>
        <v>18978382</v>
      </c>
      <c r="H157" s="138">
        <f t="shared" si="6"/>
        <v>74101968</v>
      </c>
    </row>
    <row r="158" spans="1:8" ht="15.75" thickBot="1" x14ac:dyDescent="0.3">
      <c r="A158" s="63"/>
      <c r="B158" s="64"/>
      <c r="C158" s="60"/>
      <c r="D158" s="45"/>
      <c r="E158" s="45"/>
      <c r="F158" s="45"/>
      <c r="G158" s="45"/>
      <c r="H158" s="45"/>
    </row>
    <row r="159" spans="1:8" x14ac:dyDescent="0.25">
      <c r="A159" s="10"/>
      <c r="B159" s="65"/>
      <c r="C159" s="10"/>
      <c r="D159" s="10"/>
      <c r="E159" s="10"/>
      <c r="F159" s="10"/>
      <c r="G159" s="10"/>
      <c r="H159" s="10"/>
    </row>
    <row r="160" spans="1:8" x14ac:dyDescent="0.25">
      <c r="A160" s="10"/>
      <c r="B160" s="65"/>
      <c r="C160" s="10"/>
      <c r="D160" s="10"/>
      <c r="E160" s="10"/>
      <c r="F160" s="10"/>
      <c r="G160" s="10"/>
      <c r="H160" s="10"/>
    </row>
    <row r="161" spans="1:8" x14ac:dyDescent="0.25">
      <c r="A161" s="10"/>
      <c r="B161" s="65"/>
      <c r="C161" s="10"/>
      <c r="D161" s="10"/>
      <c r="E161" s="10"/>
      <c r="F161" s="10"/>
      <c r="G161" s="10"/>
      <c r="H161" s="10"/>
    </row>
    <row r="162" spans="1:8" x14ac:dyDescent="0.25">
      <c r="A162" s="10"/>
      <c r="B162" s="65"/>
      <c r="C162" s="10"/>
      <c r="D162" s="10"/>
      <c r="E162" s="10"/>
      <c r="F162" s="10"/>
      <c r="G162" s="10"/>
      <c r="H162" s="10"/>
    </row>
    <row r="163" spans="1:8" x14ac:dyDescent="0.25">
      <c r="A163" s="10"/>
      <c r="B163" s="65"/>
      <c r="C163" s="10"/>
      <c r="D163" s="10"/>
      <c r="E163" s="10"/>
      <c r="F163" s="10"/>
      <c r="G163" s="10"/>
      <c r="H163" s="10"/>
    </row>
    <row r="164" spans="1:8" x14ac:dyDescent="0.25">
      <c r="A164" s="10"/>
      <c r="B164" s="65"/>
      <c r="C164" s="10"/>
      <c r="D164" s="10"/>
      <c r="E164" s="10"/>
      <c r="F164" s="10"/>
      <c r="G164" s="10"/>
      <c r="H164" s="10"/>
    </row>
    <row r="165" spans="1:8" x14ac:dyDescent="0.25">
      <c r="A165" s="10"/>
      <c r="B165" s="65"/>
      <c r="C165" s="10"/>
      <c r="D165" s="10"/>
      <c r="E165" s="10"/>
      <c r="F165" s="10"/>
      <c r="G165" s="10"/>
      <c r="H165" s="10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H21" sqref="H21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8" t="str">
        <f>'FORMATO 6A'!A1:H1</f>
        <v>ÓRGANO DE FISCALIZACIÓN SUPERIOR</v>
      </c>
      <c r="B1" s="289"/>
      <c r="C1" s="289"/>
      <c r="D1" s="289"/>
      <c r="E1" s="289"/>
      <c r="F1" s="289"/>
      <c r="G1" s="290"/>
    </row>
    <row r="2" spans="1:7" x14ac:dyDescent="0.25">
      <c r="A2" s="186" t="s">
        <v>199</v>
      </c>
      <c r="B2" s="187"/>
      <c r="C2" s="187"/>
      <c r="D2" s="187"/>
      <c r="E2" s="187"/>
      <c r="F2" s="187"/>
      <c r="G2" s="188"/>
    </row>
    <row r="3" spans="1:7" x14ac:dyDescent="0.25">
      <c r="A3" s="186" t="s">
        <v>278</v>
      </c>
      <c r="B3" s="187"/>
      <c r="C3" s="187"/>
      <c r="D3" s="187"/>
      <c r="E3" s="187"/>
      <c r="F3" s="187"/>
      <c r="G3" s="188"/>
    </row>
    <row r="4" spans="1:7" x14ac:dyDescent="0.25">
      <c r="A4" s="186" t="s">
        <v>452</v>
      </c>
      <c r="B4" s="187"/>
      <c r="C4" s="187"/>
      <c r="D4" s="187"/>
      <c r="E4" s="187"/>
      <c r="F4" s="187"/>
      <c r="G4" s="188"/>
    </row>
    <row r="5" spans="1:7" ht="15.75" thickBot="1" x14ac:dyDescent="0.3">
      <c r="A5" s="291" t="s">
        <v>1</v>
      </c>
      <c r="B5" s="292"/>
      <c r="C5" s="292"/>
      <c r="D5" s="292"/>
      <c r="E5" s="292"/>
      <c r="F5" s="292"/>
      <c r="G5" s="293"/>
    </row>
    <row r="6" spans="1:7" ht="15.75" thickBot="1" x14ac:dyDescent="0.3">
      <c r="A6" s="207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45.75" thickBot="1" x14ac:dyDescent="0.3">
      <c r="A7" s="208"/>
      <c r="B7" s="121" t="s">
        <v>102</v>
      </c>
      <c r="C7" s="121" t="s">
        <v>132</v>
      </c>
      <c r="D7" s="121" t="s">
        <v>133</v>
      </c>
      <c r="E7" s="121" t="s">
        <v>103</v>
      </c>
      <c r="F7" s="121" t="s">
        <v>117</v>
      </c>
      <c r="G7" s="208"/>
    </row>
    <row r="8" spans="1:7" x14ac:dyDescent="0.25">
      <c r="A8" s="66" t="s">
        <v>279</v>
      </c>
      <c r="B8" s="295">
        <f>B10</f>
        <v>89277732</v>
      </c>
      <c r="C8" s="295">
        <f t="shared" ref="C8:G8" si="0">C10</f>
        <v>4000000</v>
      </c>
      <c r="D8" s="295">
        <f t="shared" si="0"/>
        <v>93277732</v>
      </c>
      <c r="E8" s="295">
        <f t="shared" si="0"/>
        <v>19175764</v>
      </c>
      <c r="F8" s="295">
        <f t="shared" si="0"/>
        <v>18978382</v>
      </c>
      <c r="G8" s="297">
        <f t="shared" si="0"/>
        <v>74101968</v>
      </c>
    </row>
    <row r="9" spans="1:7" x14ac:dyDescent="0.25">
      <c r="A9" s="66" t="s">
        <v>421</v>
      </c>
      <c r="B9" s="296"/>
      <c r="C9" s="296"/>
      <c r="D9" s="296"/>
      <c r="E9" s="296"/>
      <c r="F9" s="296"/>
      <c r="G9" s="294"/>
    </row>
    <row r="10" spans="1:7" ht="20.45" customHeight="1" x14ac:dyDescent="0.25">
      <c r="A10" s="67" t="s">
        <v>420</v>
      </c>
      <c r="B10" s="68">
        <f>'FORMATO 6A'!C157</f>
        <v>89277732</v>
      </c>
      <c r="C10" s="68">
        <v>4000000</v>
      </c>
      <c r="D10" s="68">
        <f>B10+C10</f>
        <v>93277732</v>
      </c>
      <c r="E10" s="68">
        <f>'FORMATO 4'!D54</f>
        <v>19175764</v>
      </c>
      <c r="F10" s="68">
        <f>'FORMATO 4'!E54</f>
        <v>18978382</v>
      </c>
      <c r="G10" s="136">
        <f>D10-E10</f>
        <v>74101968</v>
      </c>
    </row>
    <row r="11" spans="1:7" x14ac:dyDescent="0.25">
      <c r="A11" s="67"/>
      <c r="B11" s="69"/>
      <c r="C11" s="69"/>
      <c r="D11" s="69"/>
      <c r="E11" s="69"/>
      <c r="F11" s="69"/>
      <c r="G11" s="69"/>
    </row>
    <row r="12" spans="1:7" x14ac:dyDescent="0.25">
      <c r="A12" s="67"/>
      <c r="B12" s="69"/>
      <c r="C12" s="157"/>
      <c r="D12" s="157"/>
      <c r="E12" s="69"/>
      <c r="F12" s="69"/>
      <c r="G12" s="69"/>
    </row>
    <row r="13" spans="1:7" x14ac:dyDescent="0.25">
      <c r="A13" s="70"/>
      <c r="B13" s="69"/>
      <c r="C13" s="69"/>
      <c r="D13" s="69"/>
      <c r="E13" s="69"/>
      <c r="F13" s="69"/>
      <c r="G13" s="69"/>
    </row>
    <row r="14" spans="1:7" x14ac:dyDescent="0.25">
      <c r="A14" s="71" t="s">
        <v>287</v>
      </c>
      <c r="B14" s="294">
        <v>0</v>
      </c>
      <c r="C14" s="294">
        <f>C16</f>
        <v>0</v>
      </c>
      <c r="D14" s="294">
        <f>D16</f>
        <v>0</v>
      </c>
      <c r="E14" s="294">
        <f>E16</f>
        <v>0</v>
      </c>
      <c r="F14" s="294">
        <f t="shared" ref="F14:G14" si="1">F16</f>
        <v>0</v>
      </c>
      <c r="G14" s="294">
        <f t="shared" si="1"/>
        <v>0</v>
      </c>
    </row>
    <row r="15" spans="1:7" x14ac:dyDescent="0.25">
      <c r="A15" s="72" t="s">
        <v>288</v>
      </c>
      <c r="B15" s="294"/>
      <c r="C15" s="294"/>
      <c r="D15" s="294"/>
      <c r="E15" s="294"/>
      <c r="F15" s="294"/>
      <c r="G15" s="294"/>
    </row>
    <row r="16" spans="1:7" x14ac:dyDescent="0.25">
      <c r="A16" s="67" t="s">
        <v>420</v>
      </c>
      <c r="B16" s="156">
        <v>0</v>
      </c>
      <c r="C16" s="156">
        <v>0</v>
      </c>
      <c r="D16" s="156">
        <v>0</v>
      </c>
      <c r="E16" s="68">
        <f>'FORMATO 4'!D64</f>
        <v>0</v>
      </c>
      <c r="F16" s="68">
        <f>E16</f>
        <v>0</v>
      </c>
      <c r="G16" s="136">
        <f>D16-E16</f>
        <v>0</v>
      </c>
    </row>
    <row r="17" spans="1:7" x14ac:dyDescent="0.25">
      <c r="A17" s="67" t="s">
        <v>280</v>
      </c>
      <c r="B17" s="152"/>
      <c r="C17" s="152"/>
      <c r="D17" s="69"/>
      <c r="E17" s="69"/>
      <c r="F17" s="69"/>
      <c r="G17" s="69"/>
    </row>
    <row r="18" spans="1:7" x14ac:dyDescent="0.25">
      <c r="A18" s="70" t="s">
        <v>281</v>
      </c>
      <c r="B18" s="69"/>
      <c r="C18" s="69"/>
      <c r="D18" s="69"/>
      <c r="E18" s="69"/>
      <c r="F18" s="69"/>
      <c r="G18" s="69"/>
    </row>
    <row r="19" spans="1:7" x14ac:dyDescent="0.25">
      <c r="A19" s="67" t="s">
        <v>282</v>
      </c>
      <c r="B19" s="69"/>
      <c r="C19" s="69"/>
      <c r="D19" s="69"/>
      <c r="E19" s="69"/>
      <c r="F19" s="69"/>
      <c r="G19" s="69"/>
    </row>
    <row r="20" spans="1:7" x14ac:dyDescent="0.25">
      <c r="A20" s="70" t="s">
        <v>283</v>
      </c>
      <c r="B20" s="69"/>
      <c r="C20" s="69"/>
      <c r="D20" s="69"/>
      <c r="E20" s="69"/>
      <c r="F20" s="69"/>
      <c r="G20" s="69"/>
    </row>
    <row r="21" spans="1:7" x14ac:dyDescent="0.25">
      <c r="A21" s="67" t="s">
        <v>284</v>
      </c>
      <c r="B21" s="69"/>
      <c r="C21" s="69"/>
      <c r="D21" s="69"/>
      <c r="E21" s="69"/>
      <c r="F21" s="69"/>
      <c r="G21" s="69"/>
    </row>
    <row r="22" spans="1:7" x14ac:dyDescent="0.25">
      <c r="A22" s="70" t="s">
        <v>285</v>
      </c>
      <c r="B22" s="69"/>
      <c r="C22" s="69"/>
      <c r="D22" s="69"/>
      <c r="E22" s="69"/>
      <c r="F22" s="69"/>
      <c r="G22" s="69"/>
    </row>
    <row r="23" spans="1:7" x14ac:dyDescent="0.25">
      <c r="A23" s="67" t="s">
        <v>286</v>
      </c>
      <c r="B23" s="69"/>
      <c r="C23" s="69"/>
      <c r="D23" s="69"/>
      <c r="E23" s="69"/>
      <c r="F23" s="69"/>
      <c r="G23" s="69"/>
    </row>
    <row r="24" spans="1:7" x14ac:dyDescent="0.25">
      <c r="A24" s="73"/>
      <c r="B24" s="69"/>
      <c r="C24" s="69"/>
      <c r="D24" s="69"/>
      <c r="E24" s="69"/>
      <c r="F24" s="69"/>
      <c r="G24" s="69"/>
    </row>
    <row r="25" spans="1:7" x14ac:dyDescent="0.25">
      <c r="A25" s="74" t="s">
        <v>277</v>
      </c>
      <c r="B25" s="75">
        <f t="shared" ref="B25:G25" si="2">B8+B14</f>
        <v>89277732</v>
      </c>
      <c r="C25" s="75">
        <f t="shared" si="2"/>
        <v>4000000</v>
      </c>
      <c r="D25" s="75">
        <f t="shared" si="2"/>
        <v>93277732</v>
      </c>
      <c r="E25" s="75">
        <f t="shared" si="2"/>
        <v>19175764</v>
      </c>
      <c r="F25" s="75">
        <f t="shared" si="2"/>
        <v>18978382</v>
      </c>
      <c r="G25" s="135">
        <f t="shared" si="2"/>
        <v>74101968</v>
      </c>
    </row>
    <row r="26" spans="1:7" ht="15.75" thickBot="1" x14ac:dyDescent="0.3">
      <c r="A26" s="76"/>
      <c r="B26" s="77"/>
      <c r="C26" s="77"/>
      <c r="D26" s="77"/>
      <c r="E26" s="77"/>
      <c r="F26" s="77"/>
      <c r="G26" s="77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65"/>
      <c r="B28" s="10"/>
      <c r="C28" s="10"/>
      <c r="D28" s="10"/>
      <c r="E28" s="10"/>
      <c r="F28" s="10"/>
      <c r="G28" s="10"/>
    </row>
    <row r="29" spans="1:7" x14ac:dyDescent="0.25">
      <c r="A29" s="65"/>
      <c r="B29" s="10"/>
      <c r="C29" s="10"/>
      <c r="D29" s="10"/>
      <c r="E29" s="10"/>
      <c r="F29" s="10"/>
      <c r="G29" s="10"/>
    </row>
    <row r="30" spans="1:7" x14ac:dyDescent="0.25">
      <c r="A30" s="65"/>
      <c r="B30" s="10"/>
      <c r="C30" s="10"/>
      <c r="D30" s="10"/>
      <c r="E30" s="10"/>
      <c r="F30" s="10"/>
      <c r="G30" s="10"/>
    </row>
    <row r="31" spans="1:7" x14ac:dyDescent="0.25">
      <c r="A31" s="65"/>
      <c r="B31" s="10"/>
      <c r="C31" s="10"/>
      <c r="D31" s="10"/>
      <c r="E31" s="10"/>
      <c r="F31" s="10"/>
      <c r="G31" s="10"/>
    </row>
    <row r="32" spans="1:7" x14ac:dyDescent="0.25">
      <c r="A32" s="65"/>
      <c r="B32" s="10"/>
      <c r="C32" s="10"/>
      <c r="D32" s="10"/>
      <c r="E32" s="10"/>
      <c r="F32" s="10"/>
      <c r="G32" s="10"/>
    </row>
    <row r="33" spans="1:7" x14ac:dyDescent="0.25">
      <c r="A33" s="65"/>
      <c r="B33" s="10"/>
      <c r="C33" s="10"/>
      <c r="D33" s="10"/>
      <c r="E33" s="10"/>
      <c r="F33" s="10"/>
      <c r="G33" s="10"/>
    </row>
    <row r="34" spans="1:7" x14ac:dyDescent="0.25">
      <c r="A34" s="7"/>
    </row>
    <row r="35" spans="1:7" x14ac:dyDescent="0.25">
      <c r="A35" s="7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J28" sqref="J28"/>
    </sheetView>
  </sheetViews>
  <sheetFormatPr baseColWidth="10" defaultRowHeight="15" x14ac:dyDescent="0.25"/>
  <cols>
    <col min="1" max="1" width="2.7109375" customWidth="1"/>
    <col min="2" max="2" width="40.140625" style="7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3" t="str">
        <f>'FORMATO 6B'!A1:G1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8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8" x14ac:dyDescent="0.25">
      <c r="A3" s="227" t="s">
        <v>289</v>
      </c>
      <c r="B3" s="228"/>
      <c r="C3" s="228"/>
      <c r="D3" s="228"/>
      <c r="E3" s="228"/>
      <c r="F3" s="228"/>
      <c r="G3" s="228"/>
      <c r="H3" s="276"/>
    </row>
    <row r="4" spans="1:8" x14ac:dyDescent="0.25">
      <c r="A4" s="227" t="s">
        <v>452</v>
      </c>
      <c r="B4" s="228"/>
      <c r="C4" s="228"/>
      <c r="D4" s="228"/>
      <c r="E4" s="228"/>
      <c r="F4" s="228"/>
      <c r="G4" s="228"/>
      <c r="H4" s="276"/>
    </row>
    <row r="5" spans="1:8" ht="15.75" thickBot="1" x14ac:dyDescent="0.3">
      <c r="A5" s="230" t="s">
        <v>459</v>
      </c>
      <c r="B5" s="231"/>
      <c r="C5" s="231"/>
      <c r="D5" s="231"/>
      <c r="E5" s="231"/>
      <c r="F5" s="231"/>
      <c r="G5" s="231"/>
      <c r="H5" s="277"/>
    </row>
    <row r="6" spans="1:8" ht="15.75" thickBot="1" x14ac:dyDescent="0.3">
      <c r="A6" s="183" t="s">
        <v>2</v>
      </c>
      <c r="B6" s="185"/>
      <c r="C6" s="286" t="s">
        <v>201</v>
      </c>
      <c r="D6" s="286"/>
      <c r="E6" s="286"/>
      <c r="F6" s="286"/>
      <c r="G6" s="287"/>
      <c r="H6" s="207" t="s">
        <v>202</v>
      </c>
    </row>
    <row r="7" spans="1:8" ht="23.25" thickBot="1" x14ac:dyDescent="0.3">
      <c r="A7" s="230"/>
      <c r="B7" s="232"/>
      <c r="C7" s="121" t="s">
        <v>102</v>
      </c>
      <c r="D7" s="121" t="s">
        <v>203</v>
      </c>
      <c r="E7" s="121" t="s">
        <v>204</v>
      </c>
      <c r="F7" s="121" t="s">
        <v>103</v>
      </c>
      <c r="G7" s="121" t="s">
        <v>117</v>
      </c>
      <c r="H7" s="208"/>
    </row>
    <row r="8" spans="1:8" ht="15" customHeight="1" x14ac:dyDescent="0.25">
      <c r="A8" s="298"/>
      <c r="B8" s="299"/>
      <c r="C8" s="69"/>
      <c r="D8" s="69"/>
      <c r="E8" s="69"/>
      <c r="F8" s="69"/>
      <c r="G8" s="69"/>
      <c r="H8" s="69"/>
    </row>
    <row r="9" spans="1:8" ht="16.7" customHeight="1" x14ac:dyDescent="0.25">
      <c r="A9" s="181" t="s">
        <v>290</v>
      </c>
      <c r="B9" s="182"/>
      <c r="C9" s="75">
        <f>C10</f>
        <v>89277732</v>
      </c>
      <c r="D9" s="75">
        <f t="shared" ref="D9:H9" si="0">D10</f>
        <v>4000000</v>
      </c>
      <c r="E9" s="75">
        <f t="shared" si="0"/>
        <v>93277732</v>
      </c>
      <c r="F9" s="75">
        <f t="shared" si="0"/>
        <v>19175764</v>
      </c>
      <c r="G9" s="75">
        <f t="shared" si="0"/>
        <v>18978382</v>
      </c>
      <c r="H9" s="135">
        <f t="shared" si="0"/>
        <v>74101968</v>
      </c>
    </row>
    <row r="10" spans="1:8" ht="15" customHeight="1" x14ac:dyDescent="0.25">
      <c r="A10" s="223" t="s">
        <v>291</v>
      </c>
      <c r="B10" s="224"/>
      <c r="C10" s="42">
        <f>C11</f>
        <v>89277732</v>
      </c>
      <c r="D10" s="42">
        <f t="shared" ref="D10:H10" si="1">D11</f>
        <v>4000000</v>
      </c>
      <c r="E10" s="42">
        <f t="shared" si="1"/>
        <v>93277732</v>
      </c>
      <c r="F10" s="42">
        <f t="shared" si="1"/>
        <v>19175764</v>
      </c>
      <c r="G10" s="42">
        <f t="shared" si="1"/>
        <v>18978382</v>
      </c>
      <c r="H10" s="107">
        <f t="shared" si="1"/>
        <v>74101968</v>
      </c>
    </row>
    <row r="11" spans="1:8" ht="15" customHeight="1" x14ac:dyDescent="0.25">
      <c r="A11" s="61"/>
      <c r="B11" s="62" t="s">
        <v>292</v>
      </c>
      <c r="C11" s="48">
        <f>'FORMATO 6B'!B10</f>
        <v>89277732</v>
      </c>
      <c r="D11" s="48">
        <f>'FORMATO 6B'!C10</f>
        <v>4000000</v>
      </c>
      <c r="E11" s="48">
        <f>'FORMATO 6B'!D10</f>
        <v>93277732</v>
      </c>
      <c r="F11" s="48">
        <f>'FORMATO 6B'!E10</f>
        <v>19175764</v>
      </c>
      <c r="G11" s="48">
        <f>'FORMATO 6B'!F10</f>
        <v>18978382</v>
      </c>
      <c r="H11" s="106">
        <f>'FORMATO 6B'!G10</f>
        <v>74101968</v>
      </c>
    </row>
    <row r="12" spans="1:8" ht="15" customHeight="1" x14ac:dyDescent="0.25">
      <c r="A12" s="61"/>
      <c r="B12" s="62" t="s">
        <v>293</v>
      </c>
      <c r="C12" s="41"/>
      <c r="D12" s="41"/>
      <c r="E12" s="41"/>
      <c r="F12" s="41"/>
      <c r="G12" s="41"/>
      <c r="H12" s="41"/>
    </row>
    <row r="13" spans="1:8" ht="15" customHeight="1" x14ac:dyDescent="0.25">
      <c r="A13" s="61"/>
      <c r="B13" s="62" t="s">
        <v>294</v>
      </c>
      <c r="C13" s="41"/>
      <c r="D13" s="41"/>
      <c r="E13" s="41"/>
      <c r="F13" s="41"/>
      <c r="G13" s="41"/>
      <c r="H13" s="41"/>
    </row>
    <row r="14" spans="1:8" ht="15" customHeight="1" x14ac:dyDescent="0.25">
      <c r="A14" s="61"/>
      <c r="B14" s="62" t="s">
        <v>295</v>
      </c>
      <c r="C14" s="41"/>
      <c r="D14" s="41"/>
      <c r="E14" s="41"/>
      <c r="F14" s="41"/>
      <c r="G14" s="41"/>
      <c r="H14" s="41"/>
    </row>
    <row r="15" spans="1:8" ht="15" customHeight="1" x14ac:dyDescent="0.25">
      <c r="A15" s="61"/>
      <c r="B15" s="62" t="s">
        <v>296</v>
      </c>
      <c r="C15" s="41"/>
      <c r="D15" s="41"/>
      <c r="E15" s="41"/>
      <c r="F15" s="41"/>
      <c r="G15" s="41"/>
      <c r="H15" s="41"/>
    </row>
    <row r="16" spans="1:8" ht="15" customHeight="1" x14ac:dyDescent="0.25">
      <c r="A16" s="61"/>
      <c r="B16" s="62" t="s">
        <v>297</v>
      </c>
      <c r="C16" s="41"/>
      <c r="D16" s="41"/>
      <c r="E16" s="41"/>
      <c r="F16" s="41"/>
      <c r="G16" s="41"/>
      <c r="H16" s="41"/>
    </row>
    <row r="17" spans="1:8" ht="15" customHeight="1" x14ac:dyDescent="0.25">
      <c r="A17" s="61"/>
      <c r="B17" s="62" t="s">
        <v>298</v>
      </c>
      <c r="C17" s="41"/>
      <c r="D17" s="41"/>
      <c r="E17" s="41"/>
      <c r="F17" s="41"/>
      <c r="G17" s="41"/>
      <c r="H17" s="41"/>
    </row>
    <row r="18" spans="1:8" ht="15" customHeight="1" x14ac:dyDescent="0.25">
      <c r="A18" s="61"/>
      <c r="B18" s="62" t="s">
        <v>299</v>
      </c>
      <c r="C18" s="41"/>
      <c r="D18" s="41"/>
      <c r="E18" s="41"/>
      <c r="F18" s="41"/>
      <c r="G18" s="41"/>
      <c r="H18" s="41"/>
    </row>
    <row r="19" spans="1:8" ht="15" customHeight="1" x14ac:dyDescent="0.25">
      <c r="A19" s="78"/>
      <c r="B19" s="13"/>
      <c r="C19" s="79"/>
      <c r="D19" s="79"/>
      <c r="E19" s="79"/>
      <c r="F19" s="79"/>
      <c r="G19" s="79"/>
      <c r="H19" s="79"/>
    </row>
    <row r="20" spans="1:8" ht="15" customHeight="1" x14ac:dyDescent="0.25">
      <c r="A20" s="223" t="s">
        <v>300</v>
      </c>
      <c r="B20" s="224"/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</row>
    <row r="21" spans="1:8" ht="15" customHeight="1" x14ac:dyDescent="0.25">
      <c r="A21" s="61"/>
      <c r="B21" s="62" t="s">
        <v>301</v>
      </c>
      <c r="C21" s="41"/>
      <c r="D21" s="41"/>
      <c r="E21" s="41"/>
      <c r="F21" s="41"/>
      <c r="G21" s="41"/>
      <c r="H21" s="41"/>
    </row>
    <row r="22" spans="1:8" ht="15" customHeight="1" x14ac:dyDescent="0.25">
      <c r="A22" s="61"/>
      <c r="B22" s="62" t="s">
        <v>302</v>
      </c>
      <c r="C22" s="41"/>
      <c r="D22" s="41"/>
      <c r="E22" s="41"/>
      <c r="F22" s="41"/>
      <c r="G22" s="41"/>
      <c r="H22" s="41"/>
    </row>
    <row r="23" spans="1:8" ht="15" customHeight="1" x14ac:dyDescent="0.25">
      <c r="A23" s="61"/>
      <c r="B23" s="62" t="s">
        <v>303</v>
      </c>
      <c r="C23" s="41"/>
      <c r="D23" s="41"/>
      <c r="E23" s="41"/>
      <c r="F23" s="41"/>
      <c r="G23" s="41"/>
      <c r="H23" s="41"/>
    </row>
    <row r="24" spans="1:8" ht="22.7" customHeight="1" x14ac:dyDescent="0.25">
      <c r="A24" s="61"/>
      <c r="B24" s="62" t="s">
        <v>304</v>
      </c>
      <c r="C24" s="41"/>
      <c r="D24" s="41"/>
      <c r="E24" s="41"/>
      <c r="F24" s="41"/>
      <c r="G24" s="41"/>
      <c r="H24" s="41"/>
    </row>
    <row r="25" spans="1:8" ht="15" customHeight="1" x14ac:dyDescent="0.25">
      <c r="A25" s="61"/>
      <c r="B25" s="62" t="s">
        <v>305</v>
      </c>
      <c r="C25" s="41"/>
      <c r="D25" s="41"/>
      <c r="E25" s="41"/>
      <c r="F25" s="41"/>
      <c r="G25" s="41"/>
      <c r="H25" s="41"/>
    </row>
    <row r="26" spans="1:8" ht="15" customHeight="1" x14ac:dyDescent="0.25">
      <c r="A26" s="61"/>
      <c r="B26" s="62" t="s">
        <v>306</v>
      </c>
      <c r="C26" s="41"/>
      <c r="D26" s="41"/>
      <c r="E26" s="41"/>
      <c r="F26" s="41"/>
      <c r="G26" s="41"/>
      <c r="H26" s="41"/>
    </row>
    <row r="27" spans="1:8" ht="15" customHeight="1" x14ac:dyDescent="0.25">
      <c r="A27" s="61"/>
      <c r="B27" s="62" t="s">
        <v>307</v>
      </c>
      <c r="C27" s="41"/>
      <c r="D27" s="41"/>
      <c r="E27" s="41"/>
      <c r="F27" s="41"/>
      <c r="G27" s="41"/>
      <c r="H27" s="41"/>
    </row>
    <row r="28" spans="1:8" ht="15" customHeight="1" x14ac:dyDescent="0.25">
      <c r="A28" s="78"/>
      <c r="B28" s="13"/>
      <c r="C28" s="79"/>
      <c r="D28" s="79"/>
      <c r="E28" s="79"/>
      <c r="F28" s="79"/>
      <c r="G28" s="79"/>
      <c r="H28" s="79"/>
    </row>
    <row r="29" spans="1:8" ht="23.25" customHeight="1" x14ac:dyDescent="0.25">
      <c r="A29" s="181" t="s">
        <v>308</v>
      </c>
      <c r="B29" s="182"/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 ht="22.7" customHeight="1" x14ac:dyDescent="0.25">
      <c r="A30" s="36"/>
      <c r="B30" s="20" t="s">
        <v>309</v>
      </c>
      <c r="C30" s="41"/>
      <c r="D30" s="41"/>
      <c r="E30" s="41"/>
      <c r="F30" s="41"/>
      <c r="G30" s="41"/>
      <c r="H30" s="41"/>
    </row>
    <row r="31" spans="1:8" ht="15" customHeight="1" x14ac:dyDescent="0.25">
      <c r="A31" s="61"/>
      <c r="B31" s="62" t="s">
        <v>310</v>
      </c>
      <c r="C31" s="41"/>
      <c r="D31" s="41"/>
      <c r="E31" s="41"/>
      <c r="F31" s="41"/>
      <c r="G31" s="41"/>
      <c r="H31" s="41"/>
    </row>
    <row r="32" spans="1:8" ht="15" customHeight="1" x14ac:dyDescent="0.25">
      <c r="A32" s="61"/>
      <c r="B32" s="62" t="s">
        <v>311</v>
      </c>
      <c r="C32" s="41"/>
      <c r="D32" s="41"/>
      <c r="E32" s="41"/>
      <c r="F32" s="41"/>
      <c r="G32" s="41"/>
      <c r="H32" s="41"/>
    </row>
    <row r="33" spans="1:8" ht="15" customHeight="1" x14ac:dyDescent="0.25">
      <c r="A33" s="61"/>
      <c r="B33" s="62" t="s">
        <v>312</v>
      </c>
      <c r="C33" s="41"/>
      <c r="D33" s="41"/>
      <c r="E33" s="41"/>
      <c r="F33" s="41"/>
      <c r="G33" s="41"/>
      <c r="H33" s="41"/>
    </row>
    <row r="34" spans="1:8" ht="15" customHeight="1" x14ac:dyDescent="0.25">
      <c r="A34" s="61"/>
      <c r="B34" s="62" t="s">
        <v>313</v>
      </c>
      <c r="C34" s="41"/>
      <c r="D34" s="41"/>
      <c r="E34" s="41"/>
      <c r="F34" s="41"/>
      <c r="G34" s="41"/>
      <c r="H34" s="41"/>
    </row>
    <row r="35" spans="1:8" ht="15" customHeight="1" x14ac:dyDescent="0.25">
      <c r="A35" s="61"/>
      <c r="B35" s="62" t="s">
        <v>314</v>
      </c>
      <c r="C35" s="41"/>
      <c r="D35" s="41"/>
      <c r="E35" s="41"/>
      <c r="F35" s="41"/>
      <c r="G35" s="41"/>
      <c r="H35" s="41"/>
    </row>
    <row r="36" spans="1:8" ht="15" customHeight="1" x14ac:dyDescent="0.25">
      <c r="A36" s="61"/>
      <c r="B36" s="62" t="s">
        <v>315</v>
      </c>
      <c r="C36" s="41"/>
      <c r="D36" s="41"/>
      <c r="E36" s="41"/>
      <c r="F36" s="41"/>
      <c r="G36" s="41"/>
      <c r="H36" s="41"/>
    </row>
    <row r="37" spans="1:8" ht="15" customHeight="1" x14ac:dyDescent="0.25">
      <c r="A37" s="61"/>
      <c r="B37" s="62" t="s">
        <v>316</v>
      </c>
      <c r="C37" s="41"/>
      <c r="D37" s="41"/>
      <c r="E37" s="41"/>
      <c r="F37" s="41"/>
      <c r="G37" s="41"/>
      <c r="H37" s="41"/>
    </row>
    <row r="38" spans="1:8" ht="15.6" customHeight="1" thickBot="1" x14ac:dyDescent="0.3">
      <c r="A38" s="63"/>
      <c r="B38" s="64" t="s">
        <v>317</v>
      </c>
      <c r="C38" s="45"/>
      <c r="D38" s="45"/>
      <c r="E38" s="45"/>
      <c r="F38" s="45"/>
      <c r="G38" s="45"/>
      <c r="H38" s="45"/>
    </row>
    <row r="39" spans="1:8" ht="8.1" customHeight="1" x14ac:dyDescent="0.25">
      <c r="A39" s="78"/>
      <c r="B39" s="13"/>
      <c r="C39" s="79"/>
      <c r="D39" s="79"/>
      <c r="E39" s="79"/>
      <c r="F39" s="79"/>
      <c r="G39" s="79"/>
      <c r="H39" s="79"/>
    </row>
    <row r="40" spans="1:8" ht="26.1" customHeight="1" x14ac:dyDescent="0.25">
      <c r="A40" s="181" t="s">
        <v>318</v>
      </c>
      <c r="B40" s="182"/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22.5" x14ac:dyDescent="0.25">
      <c r="A41" s="36"/>
      <c r="B41" s="20" t="s">
        <v>319</v>
      </c>
      <c r="C41" s="41"/>
      <c r="D41" s="41"/>
      <c r="E41" s="41"/>
      <c r="F41" s="41"/>
      <c r="G41" s="41"/>
      <c r="H41" s="41"/>
    </row>
    <row r="42" spans="1:8" ht="22.5" x14ac:dyDescent="0.25">
      <c r="A42" s="36"/>
      <c r="B42" s="20" t="s">
        <v>320</v>
      </c>
      <c r="C42" s="41"/>
      <c r="D42" s="41"/>
      <c r="E42" s="41"/>
      <c r="F42" s="41"/>
      <c r="G42" s="41"/>
      <c r="H42" s="41"/>
    </row>
    <row r="43" spans="1:8" x14ac:dyDescent="0.25">
      <c r="A43" s="61"/>
      <c r="B43" s="62" t="s">
        <v>321</v>
      </c>
      <c r="C43" s="41"/>
      <c r="D43" s="41"/>
      <c r="E43" s="41"/>
      <c r="F43" s="41"/>
      <c r="G43" s="41"/>
      <c r="H43" s="41"/>
    </row>
    <row r="44" spans="1:8" x14ac:dyDescent="0.25">
      <c r="A44" s="61"/>
      <c r="B44" s="62" t="s">
        <v>322</v>
      </c>
      <c r="C44" s="41"/>
      <c r="D44" s="41"/>
      <c r="E44" s="41"/>
      <c r="F44" s="41"/>
      <c r="G44" s="41"/>
      <c r="H44" s="41"/>
    </row>
    <row r="45" spans="1:8" ht="7.5" customHeight="1" x14ac:dyDescent="0.25">
      <c r="A45" s="78"/>
      <c r="B45" s="13"/>
      <c r="C45" s="79"/>
      <c r="D45" s="79"/>
      <c r="E45" s="79"/>
      <c r="F45" s="79"/>
      <c r="G45" s="79"/>
      <c r="H45" s="79"/>
    </row>
    <row r="46" spans="1:8" x14ac:dyDescent="0.25">
      <c r="A46" s="223" t="s">
        <v>323</v>
      </c>
      <c r="B46" s="224"/>
      <c r="C46" s="33">
        <v>0</v>
      </c>
      <c r="D46" s="33">
        <v>0</v>
      </c>
      <c r="E46" s="33">
        <v>0</v>
      </c>
      <c r="F46" s="107">
        <f>F47</f>
        <v>0</v>
      </c>
      <c r="G46" s="107">
        <f t="shared" ref="G46:H47" si="2">G47</f>
        <v>0</v>
      </c>
      <c r="H46" s="107">
        <f t="shared" si="2"/>
        <v>0</v>
      </c>
    </row>
    <row r="47" spans="1:8" x14ac:dyDescent="0.25">
      <c r="A47" s="223" t="s">
        <v>291</v>
      </c>
      <c r="B47" s="224"/>
      <c r="C47" s="33">
        <v>0</v>
      </c>
      <c r="D47" s="33">
        <v>0</v>
      </c>
      <c r="E47" s="33">
        <v>0</v>
      </c>
      <c r="F47" s="107">
        <f>F48</f>
        <v>0</v>
      </c>
      <c r="G47" s="107">
        <f t="shared" si="2"/>
        <v>0</v>
      </c>
      <c r="H47" s="107">
        <f t="shared" si="2"/>
        <v>0</v>
      </c>
    </row>
    <row r="48" spans="1:8" x14ac:dyDescent="0.25">
      <c r="A48" s="61"/>
      <c r="B48" s="62" t="s">
        <v>292</v>
      </c>
      <c r="C48" s="43">
        <v>0</v>
      </c>
      <c r="D48" s="43">
        <v>0</v>
      </c>
      <c r="E48" s="43">
        <v>0</v>
      </c>
      <c r="F48" s="106">
        <f>'FORMATO 6B'!E16</f>
        <v>0</v>
      </c>
      <c r="G48" s="106">
        <f>'FORMATO 6B'!F16</f>
        <v>0</v>
      </c>
      <c r="H48" s="106">
        <f>'FORMATO 6B'!G16</f>
        <v>0</v>
      </c>
    </row>
    <row r="49" spans="1:8" x14ac:dyDescent="0.25">
      <c r="A49" s="61"/>
      <c r="B49" s="62" t="s">
        <v>293</v>
      </c>
      <c r="C49" s="39"/>
      <c r="D49" s="39"/>
      <c r="E49" s="39"/>
      <c r="F49" s="39"/>
      <c r="G49" s="39"/>
      <c r="H49" s="39"/>
    </row>
    <row r="50" spans="1:8" x14ac:dyDescent="0.25">
      <c r="A50" s="61"/>
      <c r="B50" s="62" t="s">
        <v>294</v>
      </c>
      <c r="C50" s="39"/>
      <c r="D50" s="39"/>
      <c r="E50" s="39"/>
      <c r="F50" s="39"/>
      <c r="G50" s="39"/>
      <c r="H50" s="39"/>
    </row>
    <row r="51" spans="1:8" x14ac:dyDescent="0.25">
      <c r="A51" s="61"/>
      <c r="B51" s="62" t="s">
        <v>295</v>
      </c>
      <c r="C51" s="39"/>
      <c r="D51" s="39"/>
      <c r="E51" s="39"/>
      <c r="F51" s="39"/>
      <c r="G51" s="39"/>
      <c r="H51" s="39"/>
    </row>
    <row r="52" spans="1:8" x14ac:dyDescent="0.25">
      <c r="A52" s="61"/>
      <c r="B52" s="62" t="s">
        <v>296</v>
      </c>
      <c r="C52" s="39"/>
      <c r="D52" s="39"/>
      <c r="E52" s="39"/>
      <c r="F52" s="39"/>
      <c r="G52" s="39"/>
      <c r="H52" s="39"/>
    </row>
    <row r="53" spans="1:8" x14ac:dyDescent="0.25">
      <c r="A53" s="61"/>
      <c r="B53" s="62" t="s">
        <v>297</v>
      </c>
      <c r="C53" s="39"/>
      <c r="D53" s="39"/>
      <c r="E53" s="39"/>
      <c r="F53" s="39"/>
      <c r="G53" s="39"/>
      <c r="H53" s="39"/>
    </row>
    <row r="54" spans="1:8" x14ac:dyDescent="0.25">
      <c r="A54" s="61"/>
      <c r="B54" s="62" t="s">
        <v>298</v>
      </c>
      <c r="C54" s="39"/>
      <c r="D54" s="39"/>
      <c r="E54" s="39"/>
      <c r="F54" s="39"/>
      <c r="G54" s="39"/>
      <c r="H54" s="39"/>
    </row>
    <row r="55" spans="1:8" x14ac:dyDescent="0.25">
      <c r="A55" s="61"/>
      <c r="B55" s="62" t="s">
        <v>299</v>
      </c>
      <c r="C55" s="39"/>
      <c r="D55" s="39"/>
      <c r="E55" s="39"/>
      <c r="F55" s="39"/>
      <c r="G55" s="39"/>
      <c r="H55" s="39"/>
    </row>
    <row r="56" spans="1:8" ht="3.2" customHeight="1" x14ac:dyDescent="0.25">
      <c r="A56" s="78"/>
      <c r="B56" s="13"/>
      <c r="C56" s="80"/>
      <c r="D56" s="80"/>
      <c r="E56" s="80"/>
      <c r="F56" s="80"/>
      <c r="G56" s="80"/>
      <c r="H56" s="80"/>
    </row>
    <row r="57" spans="1:8" x14ac:dyDescent="0.25">
      <c r="A57" s="223" t="s">
        <v>300</v>
      </c>
      <c r="B57" s="224"/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</row>
    <row r="58" spans="1:8" x14ac:dyDescent="0.25">
      <c r="A58" s="61"/>
      <c r="B58" s="62" t="s">
        <v>301</v>
      </c>
      <c r="C58" s="41"/>
      <c r="D58" s="41"/>
      <c r="E58" s="41"/>
      <c r="F58" s="41"/>
      <c r="G58" s="41"/>
      <c r="H58" s="41"/>
    </row>
    <row r="59" spans="1:8" x14ac:dyDescent="0.25">
      <c r="A59" s="61"/>
      <c r="B59" s="62" t="s">
        <v>302</v>
      </c>
      <c r="C59" s="41"/>
      <c r="D59" s="41"/>
      <c r="E59" s="41"/>
      <c r="F59" s="41"/>
      <c r="G59" s="41"/>
      <c r="H59" s="41"/>
    </row>
    <row r="60" spans="1:8" x14ac:dyDescent="0.25">
      <c r="A60" s="61"/>
      <c r="B60" s="62" t="s">
        <v>303</v>
      </c>
      <c r="C60" s="41"/>
      <c r="D60" s="41"/>
      <c r="E60" s="41"/>
      <c r="F60" s="41"/>
      <c r="G60" s="41"/>
      <c r="H60" s="41"/>
    </row>
    <row r="61" spans="1:8" ht="22.5" x14ac:dyDescent="0.25">
      <c r="A61" s="61"/>
      <c r="B61" s="62" t="s">
        <v>304</v>
      </c>
      <c r="C61" s="41"/>
      <c r="D61" s="41"/>
      <c r="E61" s="41"/>
      <c r="F61" s="41"/>
      <c r="G61" s="41"/>
      <c r="H61" s="41"/>
    </row>
    <row r="62" spans="1:8" x14ac:dyDescent="0.25">
      <c r="A62" s="61"/>
      <c r="B62" s="62" t="s">
        <v>305</v>
      </c>
      <c r="C62" s="41"/>
      <c r="D62" s="41"/>
      <c r="E62" s="41"/>
      <c r="F62" s="41"/>
      <c r="G62" s="41"/>
      <c r="H62" s="41"/>
    </row>
    <row r="63" spans="1:8" x14ac:dyDescent="0.25">
      <c r="A63" s="61"/>
      <c r="B63" s="62" t="s">
        <v>306</v>
      </c>
      <c r="C63" s="41"/>
      <c r="D63" s="41"/>
      <c r="E63" s="41"/>
      <c r="F63" s="41"/>
      <c r="G63" s="41"/>
      <c r="H63" s="41"/>
    </row>
    <row r="64" spans="1:8" x14ac:dyDescent="0.25">
      <c r="A64" s="61"/>
      <c r="B64" s="62" t="s">
        <v>307</v>
      </c>
      <c r="C64" s="41"/>
      <c r="D64" s="41"/>
      <c r="E64" s="41"/>
      <c r="F64" s="41"/>
      <c r="G64" s="41"/>
      <c r="H64" s="41"/>
    </row>
    <row r="65" spans="1:8" ht="2.4500000000000002" customHeight="1" x14ac:dyDescent="0.25">
      <c r="A65" s="78"/>
      <c r="B65" s="13"/>
      <c r="C65" s="79"/>
      <c r="D65" s="79"/>
      <c r="E65" s="79"/>
      <c r="F65" s="79"/>
      <c r="G65" s="79"/>
      <c r="H65" s="79"/>
    </row>
    <row r="66" spans="1:8" ht="25.5" customHeight="1" x14ac:dyDescent="0.25">
      <c r="A66" s="181" t="s">
        <v>308</v>
      </c>
      <c r="B66" s="182"/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</row>
    <row r="67" spans="1:8" ht="22.5" x14ac:dyDescent="0.25">
      <c r="A67" s="36"/>
      <c r="B67" s="20" t="s">
        <v>309</v>
      </c>
      <c r="C67" s="41"/>
      <c r="D67" s="41"/>
      <c r="E67" s="41"/>
      <c r="F67" s="41"/>
      <c r="G67" s="41"/>
      <c r="H67" s="41"/>
    </row>
    <row r="68" spans="1:8" x14ac:dyDescent="0.25">
      <c r="A68" s="61"/>
      <c r="B68" s="62" t="s">
        <v>310</v>
      </c>
      <c r="C68" s="41"/>
      <c r="D68" s="41"/>
      <c r="E68" s="41"/>
      <c r="F68" s="41"/>
      <c r="G68" s="41"/>
      <c r="H68" s="41"/>
    </row>
    <row r="69" spans="1:8" x14ac:dyDescent="0.25">
      <c r="A69" s="61"/>
      <c r="B69" s="62" t="s">
        <v>311</v>
      </c>
      <c r="C69" s="41"/>
      <c r="D69" s="41"/>
      <c r="E69" s="41"/>
      <c r="F69" s="41"/>
      <c r="G69" s="41"/>
      <c r="H69" s="41"/>
    </row>
    <row r="70" spans="1:8" x14ac:dyDescent="0.25">
      <c r="A70" s="61"/>
      <c r="B70" s="62" t="s">
        <v>312</v>
      </c>
      <c r="C70" s="41"/>
      <c r="D70" s="41"/>
      <c r="E70" s="41"/>
      <c r="F70" s="41"/>
      <c r="G70" s="41"/>
      <c r="H70" s="41"/>
    </row>
    <row r="71" spans="1:8" x14ac:dyDescent="0.25">
      <c r="A71" s="61"/>
      <c r="B71" s="62" t="s">
        <v>313</v>
      </c>
      <c r="C71" s="41"/>
      <c r="D71" s="41"/>
      <c r="E71" s="41"/>
      <c r="F71" s="41"/>
      <c r="G71" s="41"/>
      <c r="H71" s="41"/>
    </row>
    <row r="72" spans="1:8" x14ac:dyDescent="0.25">
      <c r="A72" s="61"/>
      <c r="B72" s="62" t="s">
        <v>314</v>
      </c>
      <c r="C72" s="41"/>
      <c r="D72" s="41"/>
      <c r="E72" s="41"/>
      <c r="F72" s="41"/>
      <c r="G72" s="41"/>
      <c r="H72" s="41"/>
    </row>
    <row r="73" spans="1:8" x14ac:dyDescent="0.25">
      <c r="A73" s="61"/>
      <c r="B73" s="62" t="s">
        <v>315</v>
      </c>
      <c r="C73" s="41"/>
      <c r="D73" s="41"/>
      <c r="E73" s="41"/>
      <c r="F73" s="41"/>
      <c r="G73" s="41"/>
      <c r="H73" s="41"/>
    </row>
    <row r="74" spans="1:8" x14ac:dyDescent="0.25">
      <c r="A74" s="61"/>
      <c r="B74" s="62" t="s">
        <v>316</v>
      </c>
      <c r="C74" s="41"/>
      <c r="D74" s="41"/>
      <c r="E74" s="41"/>
      <c r="F74" s="41"/>
      <c r="G74" s="41"/>
      <c r="H74" s="41"/>
    </row>
    <row r="75" spans="1:8" ht="15.75" thickBot="1" x14ac:dyDescent="0.3">
      <c r="A75" s="63"/>
      <c r="B75" s="64" t="s">
        <v>317</v>
      </c>
      <c r="C75" s="45"/>
      <c r="D75" s="45"/>
      <c r="E75" s="45"/>
      <c r="F75" s="45"/>
      <c r="G75" s="45"/>
      <c r="H75" s="45"/>
    </row>
    <row r="76" spans="1:8" x14ac:dyDescent="0.25">
      <c r="A76" s="78"/>
      <c r="B76" s="13"/>
      <c r="C76" s="79"/>
      <c r="D76" s="79"/>
      <c r="E76" s="79"/>
      <c r="F76" s="79"/>
      <c r="G76" s="79"/>
      <c r="H76" s="79"/>
    </row>
    <row r="77" spans="1:8" ht="26.1" customHeight="1" x14ac:dyDescent="0.25">
      <c r="A77" s="181" t="s">
        <v>318</v>
      </c>
      <c r="B77" s="18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1:8" ht="22.5" x14ac:dyDescent="0.25">
      <c r="A78" s="36"/>
      <c r="B78" s="20" t="s">
        <v>319</v>
      </c>
      <c r="C78" s="41"/>
      <c r="D78" s="41"/>
      <c r="E78" s="41"/>
      <c r="F78" s="41"/>
      <c r="G78" s="41"/>
      <c r="H78" s="41"/>
    </row>
    <row r="79" spans="1:8" ht="22.5" x14ac:dyDescent="0.25">
      <c r="A79" s="36"/>
      <c r="B79" s="20" t="s">
        <v>320</v>
      </c>
      <c r="C79" s="41"/>
      <c r="D79" s="41"/>
      <c r="E79" s="41"/>
      <c r="F79" s="41"/>
      <c r="G79" s="41"/>
      <c r="H79" s="41"/>
    </row>
    <row r="80" spans="1:8" x14ac:dyDescent="0.25">
      <c r="A80" s="61"/>
      <c r="B80" s="62" t="s">
        <v>321</v>
      </c>
      <c r="C80" s="41"/>
      <c r="D80" s="41"/>
      <c r="E80" s="41"/>
      <c r="F80" s="41"/>
      <c r="G80" s="41"/>
      <c r="H80" s="41"/>
    </row>
    <row r="81" spans="1:8" x14ac:dyDescent="0.25">
      <c r="A81" s="61"/>
      <c r="B81" s="62" t="s">
        <v>322</v>
      </c>
      <c r="C81" s="41"/>
      <c r="D81" s="41"/>
      <c r="E81" s="41"/>
      <c r="F81" s="41"/>
      <c r="G81" s="41"/>
      <c r="H81" s="41"/>
    </row>
    <row r="82" spans="1:8" x14ac:dyDescent="0.25">
      <c r="A82" s="78"/>
      <c r="B82" s="13"/>
      <c r="C82" s="79"/>
      <c r="D82" s="79"/>
      <c r="E82" s="79"/>
      <c r="F82" s="79"/>
      <c r="G82" s="79"/>
      <c r="H82" s="79"/>
    </row>
    <row r="83" spans="1:8" x14ac:dyDescent="0.25">
      <c r="A83" s="223" t="s">
        <v>277</v>
      </c>
      <c r="B83" s="224"/>
      <c r="C83" s="42">
        <f>C9+C46</f>
        <v>89277732</v>
      </c>
      <c r="D83" s="42">
        <f t="shared" ref="D83:H83" si="3">D9+D46</f>
        <v>4000000</v>
      </c>
      <c r="E83" s="42">
        <f t="shared" si="3"/>
        <v>93277732</v>
      </c>
      <c r="F83" s="42">
        <f t="shared" si="3"/>
        <v>19175764</v>
      </c>
      <c r="G83" s="42">
        <f t="shared" si="3"/>
        <v>18978382</v>
      </c>
      <c r="H83" s="42">
        <f t="shared" si="3"/>
        <v>74101968</v>
      </c>
    </row>
    <row r="84" spans="1:8" ht="15.75" thickBot="1" x14ac:dyDescent="0.3">
      <c r="A84" s="81"/>
      <c r="B84" s="82"/>
      <c r="C84" s="55"/>
      <c r="D84" s="55"/>
      <c r="E84" s="55"/>
      <c r="F84" s="55"/>
      <c r="G84" s="55"/>
      <c r="H84" s="55"/>
    </row>
    <row r="85" spans="1:8" x14ac:dyDescent="0.25">
      <c r="A85" s="10"/>
      <c r="B85" s="65"/>
      <c r="C85" s="10"/>
      <c r="D85" s="10"/>
      <c r="E85" s="10"/>
      <c r="F85" s="10"/>
      <c r="G85" s="10"/>
      <c r="H85" s="10"/>
    </row>
    <row r="86" spans="1:8" x14ac:dyDescent="0.25">
      <c r="A86" s="10"/>
      <c r="B86" s="65"/>
      <c r="C86" s="10"/>
      <c r="D86" s="10"/>
      <c r="E86" s="10"/>
      <c r="F86" s="10"/>
      <c r="G86" s="10"/>
      <c r="H86" s="10"/>
    </row>
    <row r="87" spans="1:8" x14ac:dyDescent="0.25">
      <c r="A87" s="10"/>
      <c r="B87" s="65"/>
      <c r="C87" s="10"/>
      <c r="D87" s="10"/>
      <c r="E87" s="10"/>
      <c r="F87" s="10"/>
      <c r="G87" s="10"/>
      <c r="H87" s="10"/>
    </row>
    <row r="88" spans="1:8" x14ac:dyDescent="0.25">
      <c r="A88" s="10"/>
      <c r="B88" s="65"/>
      <c r="C88" s="10"/>
      <c r="D88" s="10"/>
      <c r="E88" s="10"/>
      <c r="F88" s="10"/>
      <c r="G88" s="10"/>
      <c r="H88" s="10"/>
    </row>
    <row r="89" spans="1:8" x14ac:dyDescent="0.25">
      <c r="A89" s="10"/>
      <c r="B89" s="65"/>
      <c r="C89" s="10"/>
      <c r="D89" s="10"/>
      <c r="E89" s="10"/>
      <c r="F89" s="10"/>
      <c r="G89" s="10"/>
      <c r="H89" s="10"/>
    </row>
    <row r="90" spans="1:8" x14ac:dyDescent="0.25">
      <c r="A90" s="10"/>
      <c r="B90" s="65"/>
      <c r="C90" s="10"/>
      <c r="D90" s="10"/>
      <c r="E90" s="10"/>
      <c r="F90" s="10"/>
      <c r="G90" s="10"/>
      <c r="H90" s="10"/>
    </row>
    <row r="91" spans="1:8" x14ac:dyDescent="0.25">
      <c r="A91" s="10"/>
      <c r="B91" s="65"/>
      <c r="C91" s="10"/>
      <c r="D91" s="10"/>
      <c r="E91" s="10"/>
      <c r="F91" s="10"/>
      <c r="G91" s="10"/>
      <c r="H91" s="10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F50" sqref="F50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3" t="str">
        <f>'FORMATO 6C'!A1:H1</f>
        <v>ÓRGANO DE FISCALIZACIÓN SUPERIOR</v>
      </c>
      <c r="B1" s="184"/>
      <c r="C1" s="184"/>
      <c r="D1" s="184"/>
      <c r="E1" s="184"/>
      <c r="F1" s="184"/>
      <c r="G1" s="275"/>
    </row>
    <row r="2" spans="1:7" x14ac:dyDescent="0.25">
      <c r="A2" s="227" t="s">
        <v>199</v>
      </c>
      <c r="B2" s="228"/>
      <c r="C2" s="228"/>
      <c r="D2" s="228"/>
      <c r="E2" s="228"/>
      <c r="F2" s="228"/>
      <c r="G2" s="276"/>
    </row>
    <row r="3" spans="1:7" x14ac:dyDescent="0.25">
      <c r="A3" s="227" t="s">
        <v>324</v>
      </c>
      <c r="B3" s="228"/>
      <c r="C3" s="228"/>
      <c r="D3" s="228"/>
      <c r="E3" s="228"/>
      <c r="F3" s="228"/>
      <c r="G3" s="276"/>
    </row>
    <row r="4" spans="1:7" x14ac:dyDescent="0.25">
      <c r="A4" s="227" t="s">
        <v>453</v>
      </c>
      <c r="B4" s="228"/>
      <c r="C4" s="228"/>
      <c r="D4" s="228"/>
      <c r="E4" s="228"/>
      <c r="F4" s="228"/>
      <c r="G4" s="276"/>
    </row>
    <row r="5" spans="1:7" ht="15.75" thickBot="1" x14ac:dyDescent="0.3">
      <c r="A5" s="230" t="s">
        <v>1</v>
      </c>
      <c r="B5" s="231"/>
      <c r="C5" s="231"/>
      <c r="D5" s="231"/>
      <c r="E5" s="231"/>
      <c r="F5" s="231"/>
      <c r="G5" s="277"/>
    </row>
    <row r="6" spans="1:7" ht="15.75" thickBot="1" x14ac:dyDescent="0.3">
      <c r="A6" s="211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23.25" thickBot="1" x14ac:dyDescent="0.3">
      <c r="A7" s="212"/>
      <c r="B7" s="121" t="s">
        <v>102</v>
      </c>
      <c r="C7" s="121" t="s">
        <v>203</v>
      </c>
      <c r="D7" s="121" t="s">
        <v>204</v>
      </c>
      <c r="E7" s="121" t="s">
        <v>325</v>
      </c>
      <c r="F7" s="121" t="s">
        <v>117</v>
      </c>
      <c r="G7" s="208"/>
    </row>
    <row r="8" spans="1:7" s="10" customFormat="1" x14ac:dyDescent="0.25">
      <c r="A8" s="83" t="s">
        <v>326</v>
      </c>
      <c r="B8" s="84">
        <f>B9+B10+B11+B14+B15+B18</f>
        <v>73459584</v>
      </c>
      <c r="C8" s="84">
        <f t="shared" ref="C8:G8" si="0">C9+C10+C11+C14+C15+C18</f>
        <v>2466000</v>
      </c>
      <c r="D8" s="84">
        <f t="shared" si="0"/>
        <v>75925584</v>
      </c>
      <c r="E8" s="84">
        <f t="shared" si="0"/>
        <v>14094877</v>
      </c>
      <c r="F8" s="84">
        <f t="shared" si="0"/>
        <v>14094877</v>
      </c>
      <c r="G8" s="139">
        <f t="shared" si="0"/>
        <v>61830707</v>
      </c>
    </row>
    <row r="9" spans="1:7" s="10" customFormat="1" x14ac:dyDescent="0.25">
      <c r="A9" s="85" t="s">
        <v>327</v>
      </c>
      <c r="B9" s="155">
        <v>73459584</v>
      </c>
      <c r="C9" s="155">
        <v>2466000</v>
      </c>
      <c r="D9" s="86">
        <f>B9+C9</f>
        <v>75925584</v>
      </c>
      <c r="E9" s="86">
        <v>14094877</v>
      </c>
      <c r="F9" s="86">
        <f>E9</f>
        <v>14094877</v>
      </c>
      <c r="G9" s="108">
        <f>D9-E9</f>
        <v>61830707</v>
      </c>
    </row>
    <row r="10" spans="1:7" s="10" customFormat="1" x14ac:dyDescent="0.25">
      <c r="A10" s="85" t="s">
        <v>328</v>
      </c>
      <c r="B10" s="87"/>
      <c r="C10" s="88"/>
      <c r="D10" s="88"/>
      <c r="E10" s="88"/>
      <c r="F10" s="88"/>
      <c r="G10" s="88"/>
    </row>
    <row r="11" spans="1:7" s="10" customFormat="1" x14ac:dyDescent="0.25">
      <c r="A11" s="61" t="s">
        <v>329</v>
      </c>
      <c r="B11" s="87"/>
      <c r="C11" s="88"/>
      <c r="D11" s="88"/>
      <c r="E11" s="88"/>
      <c r="F11" s="88"/>
      <c r="G11" s="88"/>
    </row>
    <row r="12" spans="1:7" s="10" customFormat="1" x14ac:dyDescent="0.25">
      <c r="A12" s="85" t="s">
        <v>422</v>
      </c>
      <c r="B12" s="87"/>
      <c r="C12" s="88"/>
      <c r="D12" s="88"/>
      <c r="E12" s="88"/>
      <c r="F12" s="88"/>
      <c r="G12" s="88"/>
    </row>
    <row r="13" spans="1:7" s="10" customFormat="1" x14ac:dyDescent="0.25">
      <c r="A13" s="61" t="s">
        <v>423</v>
      </c>
      <c r="B13" s="87"/>
      <c r="C13" s="88"/>
      <c r="D13" s="88"/>
      <c r="E13" s="88"/>
      <c r="F13" s="88"/>
      <c r="G13" s="88"/>
    </row>
    <row r="14" spans="1:7" s="10" customFormat="1" x14ac:dyDescent="0.25">
      <c r="A14" s="85" t="s">
        <v>332</v>
      </c>
      <c r="B14" s="87"/>
      <c r="C14" s="88"/>
      <c r="D14" s="88"/>
      <c r="E14" s="88"/>
      <c r="F14" s="88"/>
      <c r="G14" s="88"/>
    </row>
    <row r="15" spans="1:7" s="10" customFormat="1" ht="22.5" x14ac:dyDescent="0.25">
      <c r="A15" s="85" t="s">
        <v>333</v>
      </c>
      <c r="B15" s="87"/>
      <c r="C15" s="88"/>
      <c r="D15" s="88"/>
      <c r="E15" s="88"/>
      <c r="F15" s="88"/>
      <c r="G15" s="88"/>
    </row>
    <row r="16" spans="1:7" s="10" customFormat="1" x14ac:dyDescent="0.25">
      <c r="A16" s="89" t="s">
        <v>424</v>
      </c>
      <c r="B16" s="87"/>
      <c r="C16" s="88"/>
      <c r="D16" s="88"/>
      <c r="E16" s="88"/>
      <c r="F16" s="88"/>
      <c r="G16" s="88"/>
    </row>
    <row r="17" spans="1:7" s="10" customFormat="1" x14ac:dyDescent="0.25">
      <c r="A17" s="90" t="s">
        <v>425</v>
      </c>
      <c r="B17" s="87"/>
      <c r="C17" s="88"/>
      <c r="D17" s="88"/>
      <c r="E17" s="88"/>
      <c r="F17" s="88"/>
      <c r="G17" s="88"/>
    </row>
    <row r="18" spans="1:7" s="10" customFormat="1" x14ac:dyDescent="0.25">
      <c r="A18" s="85" t="s">
        <v>336</v>
      </c>
      <c r="B18" s="87"/>
      <c r="C18" s="88"/>
      <c r="D18" s="88"/>
      <c r="E18" s="88"/>
      <c r="F18" s="88"/>
      <c r="G18" s="88"/>
    </row>
    <row r="19" spans="1:7" s="10" customFormat="1" x14ac:dyDescent="0.25">
      <c r="A19" s="85"/>
      <c r="B19" s="87"/>
      <c r="C19" s="88"/>
      <c r="D19" s="88"/>
      <c r="E19" s="88"/>
      <c r="F19" s="88"/>
      <c r="G19" s="88"/>
    </row>
    <row r="20" spans="1:7" s="10" customFormat="1" x14ac:dyDescent="0.25">
      <c r="A20" s="83" t="s">
        <v>337</v>
      </c>
      <c r="B20" s="91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s="10" customFormat="1" x14ac:dyDescent="0.25">
      <c r="A21" s="85" t="s">
        <v>327</v>
      </c>
      <c r="B21" s="87"/>
      <c r="C21" s="88"/>
      <c r="D21" s="88"/>
      <c r="E21" s="88"/>
      <c r="F21" s="88"/>
      <c r="G21" s="88"/>
    </row>
    <row r="22" spans="1:7" s="10" customFormat="1" x14ac:dyDescent="0.25">
      <c r="A22" s="85" t="s">
        <v>328</v>
      </c>
      <c r="B22" s="87"/>
      <c r="C22" s="88"/>
      <c r="D22" s="88"/>
      <c r="E22" s="88"/>
      <c r="F22" s="88"/>
      <c r="G22" s="88"/>
    </row>
    <row r="23" spans="1:7" s="10" customFormat="1" x14ac:dyDescent="0.25">
      <c r="A23" s="61" t="s">
        <v>329</v>
      </c>
      <c r="B23" s="87"/>
      <c r="C23" s="88"/>
      <c r="D23" s="88"/>
      <c r="E23" s="88"/>
      <c r="F23" s="88"/>
      <c r="G23" s="88"/>
    </row>
    <row r="24" spans="1:7" s="10" customFormat="1" x14ac:dyDescent="0.25">
      <c r="A24" s="85" t="s">
        <v>330</v>
      </c>
      <c r="B24" s="87"/>
      <c r="C24" s="88"/>
      <c r="D24" s="88"/>
      <c r="E24" s="88"/>
      <c r="F24" s="88"/>
      <c r="G24" s="88"/>
    </row>
    <row r="25" spans="1:7" s="10" customFormat="1" x14ac:dyDescent="0.25">
      <c r="A25" s="61" t="s">
        <v>331</v>
      </c>
      <c r="B25" s="87"/>
      <c r="C25" s="88"/>
      <c r="D25" s="88"/>
      <c r="E25" s="88"/>
      <c r="F25" s="88"/>
      <c r="G25" s="88"/>
    </row>
    <row r="26" spans="1:7" s="10" customFormat="1" x14ac:dyDescent="0.25">
      <c r="A26" s="85" t="s">
        <v>332</v>
      </c>
      <c r="B26" s="87"/>
      <c r="C26" s="88"/>
      <c r="D26" s="88"/>
      <c r="E26" s="88"/>
      <c r="F26" s="88"/>
      <c r="G26" s="88"/>
    </row>
    <row r="27" spans="1:7" s="10" customFormat="1" ht="22.5" x14ac:dyDescent="0.25">
      <c r="A27" s="85" t="s">
        <v>333</v>
      </c>
      <c r="B27" s="87"/>
      <c r="C27" s="88"/>
      <c r="D27" s="88"/>
      <c r="E27" s="88"/>
      <c r="F27" s="88"/>
      <c r="G27" s="88"/>
    </row>
    <row r="28" spans="1:7" s="10" customFormat="1" x14ac:dyDescent="0.25">
      <c r="A28" s="89" t="s">
        <v>334</v>
      </c>
      <c r="B28" s="87"/>
      <c r="C28" s="88"/>
      <c r="D28" s="88"/>
      <c r="E28" s="88"/>
      <c r="F28" s="88"/>
      <c r="G28" s="88"/>
    </row>
    <row r="29" spans="1:7" s="10" customFormat="1" x14ac:dyDescent="0.25">
      <c r="A29" s="90" t="s">
        <v>335</v>
      </c>
      <c r="B29" s="87"/>
      <c r="C29" s="88"/>
      <c r="D29" s="88"/>
      <c r="E29" s="88"/>
      <c r="F29" s="88"/>
      <c r="G29" s="88"/>
    </row>
    <row r="30" spans="1:7" s="10" customFormat="1" x14ac:dyDescent="0.25">
      <c r="A30" s="61" t="s">
        <v>336</v>
      </c>
      <c r="B30" s="87"/>
      <c r="C30" s="88"/>
      <c r="D30" s="88"/>
      <c r="E30" s="88"/>
      <c r="F30" s="88"/>
      <c r="G30" s="88"/>
    </row>
    <row r="31" spans="1:7" s="10" customFormat="1" x14ac:dyDescent="0.25">
      <c r="A31" s="83" t="s">
        <v>338</v>
      </c>
      <c r="B31" s="84">
        <f>B8+B20</f>
        <v>73459584</v>
      </c>
      <c r="C31" s="84">
        <f t="shared" ref="C31:G31" si="1">C8+C20</f>
        <v>2466000</v>
      </c>
      <c r="D31" s="84">
        <f t="shared" si="1"/>
        <v>75925584</v>
      </c>
      <c r="E31" s="84">
        <f t="shared" si="1"/>
        <v>14094877</v>
      </c>
      <c r="F31" s="84">
        <f t="shared" si="1"/>
        <v>14094877</v>
      </c>
      <c r="G31" s="84">
        <f t="shared" si="1"/>
        <v>61830707</v>
      </c>
    </row>
    <row r="32" spans="1:7" s="10" customFormat="1" ht="15.75" thickBot="1" x14ac:dyDescent="0.3">
      <c r="A32" s="92"/>
      <c r="B32" s="93"/>
      <c r="C32" s="94"/>
      <c r="D32" s="94"/>
      <c r="E32" s="94"/>
      <c r="F32" s="94"/>
      <c r="G32" s="94"/>
    </row>
    <row r="33" spans="1:1" s="10" customFormat="1" ht="6.75" customHeight="1" x14ac:dyDescent="0.25"/>
    <row r="34" spans="1:1" s="10" customFormat="1" ht="8.1" customHeight="1" x14ac:dyDescent="0.25"/>
    <row r="35" spans="1:1" s="10" customFormat="1" ht="9.1999999999999993" customHeight="1" x14ac:dyDescent="0.25">
      <c r="A35" s="65"/>
    </row>
    <row r="36" spans="1:1" s="10" customFormat="1" ht="8.1" customHeight="1" x14ac:dyDescent="0.25">
      <c r="A36" s="65"/>
    </row>
    <row r="37" spans="1:1" s="10" customFormat="1" x14ac:dyDescent="0.25">
      <c r="A37" s="65"/>
    </row>
    <row r="38" spans="1:1" s="10" customFormat="1" x14ac:dyDescent="0.25">
      <c r="A38" s="65"/>
    </row>
    <row r="39" spans="1:1" s="10" customFormat="1" x14ac:dyDescent="0.25">
      <c r="A39" s="65"/>
    </row>
    <row r="40" spans="1:1" s="10" customFormat="1" x14ac:dyDescent="0.25">
      <c r="A40" s="6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2024-04-22T16:47:06Z</dcterms:modified>
</cp:coreProperties>
</file>