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ITST\"/>
    </mc:Choice>
  </mc:AlternateContent>
  <xr:revisionPtr revIDLastSave="0" documentId="13_ncr:1_{329460A5-DC2A-40BF-A5A0-580390E41372}" xr6:coauthVersionLast="47" xr6:coauthVersionMax="47" xr10:uidLastSave="{00000000-0000-0000-0000-000000000000}"/>
  <bookViews>
    <workbookView xWindow="-120" yWindow="-120" windowWidth="29040" windowHeight="15840" activeTab="8" xr2:uid="{86B17030-4E52-458B-9125-C187BA0BDD97}"/>
  </bookViews>
  <sheets>
    <sheet name="FORMATO 1" sheetId="1" r:id="rId1"/>
    <sheet name="FORMATO 2" sheetId="2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F28" i="10"/>
  <c r="E28" i="10"/>
  <c r="D28" i="10"/>
  <c r="G28" i="10" s="1"/>
  <c r="C28" i="10"/>
  <c r="B28" i="10"/>
  <c r="D27" i="10"/>
  <c r="G27" i="10" s="1"/>
  <c r="D26" i="10"/>
  <c r="G26" i="10" s="1"/>
  <c r="D25" i="10"/>
  <c r="G25" i="10" s="1"/>
  <c r="F24" i="10"/>
  <c r="E24" i="10"/>
  <c r="D24" i="10"/>
  <c r="G24" i="10" s="1"/>
  <c r="C24" i="10"/>
  <c r="B24" i="10"/>
  <c r="D23" i="10"/>
  <c r="G23" i="10" s="1"/>
  <c r="D22" i="10"/>
  <c r="G22" i="10" s="1"/>
  <c r="F21" i="10"/>
  <c r="E21" i="10"/>
  <c r="D21" i="10"/>
  <c r="G21" i="10" s="1"/>
  <c r="C21" i="10"/>
  <c r="B21" i="10"/>
  <c r="D19" i="10"/>
  <c r="G19" i="10" s="1"/>
  <c r="D18" i="10"/>
  <c r="G18" i="10" s="1"/>
  <c r="D17" i="10"/>
  <c r="G17" i="10" s="1"/>
  <c r="F16" i="10"/>
  <c r="E16" i="10"/>
  <c r="D16" i="10"/>
  <c r="G16" i="10" s="1"/>
  <c r="C16" i="10"/>
  <c r="B16" i="10"/>
  <c r="D15" i="10"/>
  <c r="G15" i="10" s="1"/>
  <c r="D14" i="10"/>
  <c r="G14" i="10" s="1"/>
  <c r="D13" i="10"/>
  <c r="G13" i="10" s="1"/>
  <c r="F12" i="10"/>
  <c r="E12" i="10"/>
  <c r="D12" i="10"/>
  <c r="G12" i="10" s="1"/>
  <c r="C12" i="10"/>
  <c r="B12" i="10"/>
  <c r="D11" i="10"/>
  <c r="G11" i="10" s="1"/>
  <c r="D10" i="10"/>
  <c r="G10" i="10" s="1"/>
  <c r="F9" i="10"/>
  <c r="F32" i="10" s="1"/>
  <c r="E9" i="10"/>
  <c r="E32" i="10" s="1"/>
  <c r="D9" i="10"/>
  <c r="C9" i="10"/>
  <c r="C32" i="10" s="1"/>
  <c r="B9" i="10"/>
  <c r="B32" i="10" s="1"/>
  <c r="D83" i="9"/>
  <c r="G83" i="9" s="1"/>
  <c r="D82" i="9"/>
  <c r="G82" i="9" s="1"/>
  <c r="D81" i="9"/>
  <c r="G81" i="9" s="1"/>
  <c r="D80" i="9"/>
  <c r="G80" i="9" s="1"/>
  <c r="F79" i="9"/>
  <c r="E79" i="9"/>
  <c r="D79" i="9"/>
  <c r="G79" i="9" s="1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D68" i="9"/>
  <c r="G68" i="9" s="1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D59" i="9"/>
  <c r="G59" i="9" s="1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D49" i="9"/>
  <c r="G49" i="9" s="1"/>
  <c r="C49" i="9"/>
  <c r="B49" i="9"/>
  <c r="F48" i="9"/>
  <c r="E48" i="9"/>
  <c r="D48" i="9"/>
  <c r="G48" i="9" s="1"/>
  <c r="C48" i="9"/>
  <c r="B48" i="9"/>
  <c r="D46" i="9"/>
  <c r="G46" i="9" s="1"/>
  <c r="D45" i="9"/>
  <c r="G45" i="9" s="1"/>
  <c r="D44" i="9"/>
  <c r="G44" i="9" s="1"/>
  <c r="D43" i="9"/>
  <c r="G43" i="9" s="1"/>
  <c r="F42" i="9"/>
  <c r="E42" i="9"/>
  <c r="D42" i="9"/>
  <c r="G42" i="9" s="1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D31" i="9"/>
  <c r="G31" i="9" s="1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F22" i="9"/>
  <c r="E22" i="9"/>
  <c r="D22" i="9"/>
  <c r="G22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D12" i="9"/>
  <c r="G12" i="9" s="1"/>
  <c r="C12" i="9"/>
  <c r="B12" i="9"/>
  <c r="G11" i="9"/>
  <c r="G85" i="9" s="1"/>
  <c r="F11" i="9"/>
  <c r="F85" i="9" s="1"/>
  <c r="E11" i="9"/>
  <c r="E85" i="9" s="1"/>
  <c r="D11" i="9"/>
  <c r="D85" i="9" s="1"/>
  <c r="C11" i="9"/>
  <c r="C85" i="9" s="1"/>
  <c r="B11" i="9"/>
  <c r="B85" i="9" s="1"/>
  <c r="H28" i="8"/>
  <c r="H27" i="8"/>
  <c r="H26" i="8"/>
  <c r="H25" i="8"/>
  <c r="E24" i="8"/>
  <c r="H24" i="8" s="1"/>
  <c r="E23" i="8"/>
  <c r="H23" i="8" s="1"/>
  <c r="E22" i="8"/>
  <c r="H22" i="8" s="1"/>
  <c r="E21" i="8"/>
  <c r="H21" i="8" s="1"/>
  <c r="E20" i="8"/>
  <c r="H20" i="8" s="1"/>
  <c r="H19" i="8"/>
  <c r="G19" i="8"/>
  <c r="F19" i="8"/>
  <c r="E19" i="8"/>
  <c r="D19" i="8"/>
  <c r="C19" i="8"/>
  <c r="H17" i="8"/>
  <c r="H16" i="8"/>
  <c r="H15" i="8"/>
  <c r="E14" i="8"/>
  <c r="H14" i="8" s="1"/>
  <c r="E13" i="8"/>
  <c r="H13" i="8" s="1"/>
  <c r="E12" i="8"/>
  <c r="H12" i="8" s="1"/>
  <c r="E11" i="8"/>
  <c r="H11" i="8" s="1"/>
  <c r="E10" i="8"/>
  <c r="H10" i="8" s="1"/>
  <c r="H9" i="8"/>
  <c r="H29" i="8" s="1"/>
  <c r="G9" i="8"/>
  <c r="G29" i="8" s="1"/>
  <c r="F9" i="8"/>
  <c r="F29" i="8" s="1"/>
  <c r="E9" i="8"/>
  <c r="E29" i="8" s="1"/>
  <c r="D9" i="8"/>
  <c r="D29" i="8" s="1"/>
  <c r="C9" i="8"/>
  <c r="C29" i="8" s="1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F151" i="7"/>
  <c r="I151" i="7" s="1"/>
  <c r="E151" i="7"/>
  <c r="D151" i="7"/>
  <c r="F150" i="7"/>
  <c r="I150" i="7" s="1"/>
  <c r="F149" i="7"/>
  <c r="I149" i="7" s="1"/>
  <c r="F148" i="7"/>
  <c r="I148" i="7" s="1"/>
  <c r="H147" i="7"/>
  <c r="G147" i="7"/>
  <c r="F147" i="7"/>
  <c r="I147" i="7" s="1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I140" i="7" s="1"/>
  <c r="F139" i="7"/>
  <c r="I139" i="7" s="1"/>
  <c r="H138" i="7"/>
  <c r="G138" i="7"/>
  <c r="F138" i="7"/>
  <c r="I138" i="7" s="1"/>
  <c r="E138" i="7"/>
  <c r="D138" i="7"/>
  <c r="F137" i="7"/>
  <c r="I137" i="7" s="1"/>
  <c r="F136" i="7"/>
  <c r="I136" i="7" s="1"/>
  <c r="F135" i="7"/>
  <c r="I135" i="7" s="1"/>
  <c r="H134" i="7"/>
  <c r="G134" i="7"/>
  <c r="F134" i="7"/>
  <c r="I134" i="7" s="1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F124" i="7"/>
  <c r="I124" i="7" s="1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F114" i="7"/>
  <c r="I114" i="7" s="1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F104" i="7"/>
  <c r="I104" i="7" s="1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H94" i="7"/>
  <c r="G94" i="7"/>
  <c r="F94" i="7"/>
  <c r="I94" i="7" s="1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I87" i="7" s="1"/>
  <c r="H86" i="7"/>
  <c r="G86" i="7"/>
  <c r="F86" i="7"/>
  <c r="I86" i="7" s="1"/>
  <c r="E86" i="7"/>
  <c r="D86" i="7"/>
  <c r="I85" i="7"/>
  <c r="H85" i="7"/>
  <c r="G85" i="7"/>
  <c r="F85" i="7"/>
  <c r="E85" i="7"/>
  <c r="D85" i="7"/>
  <c r="F83" i="7"/>
  <c r="I83" i="7" s="1"/>
  <c r="F82" i="7"/>
  <c r="I82" i="7" s="1"/>
  <c r="F81" i="7"/>
  <c r="I81" i="7" s="1"/>
  <c r="F80" i="7"/>
  <c r="I80" i="7" s="1"/>
  <c r="F79" i="7"/>
  <c r="I79" i="7" s="1"/>
  <c r="F78" i="7"/>
  <c r="I78" i="7" s="1"/>
  <c r="F77" i="7"/>
  <c r="I77" i="7" s="1"/>
  <c r="H76" i="7"/>
  <c r="G76" i="7"/>
  <c r="F76" i="7"/>
  <c r="I76" i="7" s="1"/>
  <c r="E76" i="7"/>
  <c r="D76" i="7"/>
  <c r="F75" i="7"/>
  <c r="I75" i="7" s="1"/>
  <c r="F74" i="7"/>
  <c r="I74" i="7" s="1"/>
  <c r="F73" i="7"/>
  <c r="I73" i="7" s="1"/>
  <c r="H72" i="7"/>
  <c r="G72" i="7"/>
  <c r="F72" i="7"/>
  <c r="I72" i="7" s="1"/>
  <c r="E72" i="7"/>
  <c r="D72" i="7"/>
  <c r="F71" i="7"/>
  <c r="I71" i="7" s="1"/>
  <c r="F70" i="7"/>
  <c r="I70" i="7" s="1"/>
  <c r="F69" i="7"/>
  <c r="I69" i="7" s="1"/>
  <c r="F68" i="7"/>
  <c r="I68" i="7" s="1"/>
  <c r="F67" i="7"/>
  <c r="I67" i="7" s="1"/>
  <c r="F66" i="7"/>
  <c r="I66" i="7" s="1"/>
  <c r="F65" i="7"/>
  <c r="I65" i="7" s="1"/>
  <c r="F64" i="7"/>
  <c r="I64" i="7" s="1"/>
  <c r="H63" i="7"/>
  <c r="G63" i="7"/>
  <c r="F63" i="7"/>
  <c r="I63" i="7" s="1"/>
  <c r="E63" i="7"/>
  <c r="D63" i="7"/>
  <c r="F62" i="7"/>
  <c r="I62" i="7" s="1"/>
  <c r="F61" i="7"/>
  <c r="I61" i="7" s="1"/>
  <c r="F60" i="7"/>
  <c r="I60" i="7" s="1"/>
  <c r="H59" i="7"/>
  <c r="G59" i="7"/>
  <c r="F59" i="7"/>
  <c r="I59" i="7" s="1"/>
  <c r="E59" i="7"/>
  <c r="D59" i="7"/>
  <c r="F58" i="7"/>
  <c r="I58" i="7" s="1"/>
  <c r="F57" i="7"/>
  <c r="I57" i="7" s="1"/>
  <c r="F56" i="7"/>
  <c r="I56" i="7" s="1"/>
  <c r="F55" i="7"/>
  <c r="I55" i="7" s="1"/>
  <c r="F54" i="7"/>
  <c r="I54" i="7" s="1"/>
  <c r="F53" i="7"/>
  <c r="I53" i="7" s="1"/>
  <c r="F52" i="7"/>
  <c r="I52" i="7" s="1"/>
  <c r="F51" i="7"/>
  <c r="I51" i="7" s="1"/>
  <c r="F50" i="7"/>
  <c r="I50" i="7" s="1"/>
  <c r="I49" i="7"/>
  <c r="H49" i="7"/>
  <c r="G49" i="7"/>
  <c r="F49" i="7"/>
  <c r="E49" i="7"/>
  <c r="D49" i="7"/>
  <c r="F48" i="7"/>
  <c r="I48" i="7" s="1"/>
  <c r="F47" i="7"/>
  <c r="I47" i="7" s="1"/>
  <c r="F46" i="7"/>
  <c r="I46" i="7" s="1"/>
  <c r="F45" i="7"/>
  <c r="I45" i="7" s="1"/>
  <c r="F44" i="7"/>
  <c r="I44" i="7" s="1"/>
  <c r="F43" i="7"/>
  <c r="I43" i="7" s="1"/>
  <c r="F42" i="7"/>
  <c r="I42" i="7" s="1"/>
  <c r="F41" i="7"/>
  <c r="I41" i="7" s="1"/>
  <c r="F40" i="7"/>
  <c r="I40" i="7" s="1"/>
  <c r="I39" i="7"/>
  <c r="H39" i="7"/>
  <c r="G39" i="7"/>
  <c r="F39" i="7"/>
  <c r="E39" i="7"/>
  <c r="D39" i="7"/>
  <c r="F38" i="7"/>
  <c r="I38" i="7" s="1"/>
  <c r="F37" i="7"/>
  <c r="I37" i="7" s="1"/>
  <c r="F36" i="7"/>
  <c r="I36" i="7" s="1"/>
  <c r="F35" i="7"/>
  <c r="I35" i="7" s="1"/>
  <c r="F34" i="7"/>
  <c r="I34" i="7" s="1"/>
  <c r="F33" i="7"/>
  <c r="I33" i="7" s="1"/>
  <c r="F32" i="7"/>
  <c r="I32" i="7" s="1"/>
  <c r="F31" i="7"/>
  <c r="I31" i="7" s="1"/>
  <c r="F30" i="7"/>
  <c r="I30" i="7" s="1"/>
  <c r="I29" i="7"/>
  <c r="H29" i="7"/>
  <c r="G29" i="7"/>
  <c r="F29" i="7"/>
  <c r="E29" i="7"/>
  <c r="D29" i="7"/>
  <c r="F28" i="7"/>
  <c r="I28" i="7" s="1"/>
  <c r="F27" i="7"/>
  <c r="I27" i="7" s="1"/>
  <c r="F26" i="7"/>
  <c r="I26" i="7" s="1"/>
  <c r="F25" i="7"/>
  <c r="I25" i="7" s="1"/>
  <c r="F24" i="7"/>
  <c r="I24" i="7" s="1"/>
  <c r="F23" i="7"/>
  <c r="I23" i="7" s="1"/>
  <c r="F22" i="7"/>
  <c r="I22" i="7" s="1"/>
  <c r="F21" i="7"/>
  <c r="I21" i="7" s="1"/>
  <c r="F20" i="7"/>
  <c r="I20" i="7" s="1"/>
  <c r="I19" i="7"/>
  <c r="H19" i="7"/>
  <c r="G19" i="7"/>
  <c r="F19" i="7"/>
  <c r="E19" i="7"/>
  <c r="D19" i="7"/>
  <c r="F18" i="7"/>
  <c r="I18" i="7" s="1"/>
  <c r="F17" i="7"/>
  <c r="I17" i="7" s="1"/>
  <c r="F16" i="7"/>
  <c r="I16" i="7" s="1"/>
  <c r="F15" i="7"/>
  <c r="I15" i="7" s="1"/>
  <c r="F14" i="7"/>
  <c r="I14" i="7" s="1"/>
  <c r="F13" i="7"/>
  <c r="I13" i="7" s="1"/>
  <c r="F12" i="7"/>
  <c r="I12" i="7" s="1"/>
  <c r="I11" i="7"/>
  <c r="H11" i="7"/>
  <c r="G11" i="7"/>
  <c r="F11" i="7"/>
  <c r="E11" i="7"/>
  <c r="D11" i="7"/>
  <c r="I10" i="7"/>
  <c r="I160" i="7" s="1"/>
  <c r="H10" i="7"/>
  <c r="H160" i="7" s="1"/>
  <c r="G10" i="7"/>
  <c r="G160" i="7" s="1"/>
  <c r="F10" i="7"/>
  <c r="F160" i="7" s="1"/>
  <c r="E10" i="7"/>
  <c r="E160" i="7" s="1"/>
  <c r="D10" i="7"/>
  <c r="D160" i="7" s="1"/>
  <c r="G77" i="6"/>
  <c r="F77" i="6"/>
  <c r="D77" i="6"/>
  <c r="C77" i="6"/>
  <c r="H76" i="6"/>
  <c r="E76" i="6"/>
  <c r="H75" i="6"/>
  <c r="H77" i="6" s="1"/>
  <c r="E75" i="6"/>
  <c r="E77" i="6" s="1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H61" i="6"/>
  <c r="G61" i="6"/>
  <c r="F61" i="6"/>
  <c r="E61" i="6"/>
  <c r="D61" i="6"/>
  <c r="C61" i="6"/>
  <c r="H60" i="6"/>
  <c r="E60" i="6"/>
  <c r="H59" i="6"/>
  <c r="E59" i="6"/>
  <c r="H58" i="6"/>
  <c r="E58" i="6"/>
  <c r="H57" i="6"/>
  <c r="E57" i="6"/>
  <c r="H56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H67" i="6" s="1"/>
  <c r="G47" i="6"/>
  <c r="G67" i="6" s="1"/>
  <c r="F47" i="6"/>
  <c r="F67" i="6" s="1"/>
  <c r="E47" i="6"/>
  <c r="E67" i="6" s="1"/>
  <c r="D47" i="6"/>
  <c r="D67" i="6" s="1"/>
  <c r="C47" i="6"/>
  <c r="C67" i="6" s="1"/>
  <c r="H40" i="6"/>
  <c r="E40" i="6"/>
  <c r="H39" i="6"/>
  <c r="E39" i="6"/>
  <c r="H38" i="6"/>
  <c r="G38" i="6"/>
  <c r="F38" i="6"/>
  <c r="E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G17" i="6"/>
  <c r="G42" i="6" s="1"/>
  <c r="G72" i="6" s="1"/>
  <c r="F17" i="6"/>
  <c r="F42" i="6" s="1"/>
  <c r="F72" i="6" s="1"/>
  <c r="E17" i="6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42" i="6" s="1"/>
  <c r="E72" i="6" s="1"/>
  <c r="E80" i="5"/>
  <c r="D80" i="5"/>
  <c r="E78" i="5"/>
  <c r="D78" i="5"/>
  <c r="C78" i="5"/>
  <c r="E76" i="5"/>
  <c r="D76" i="5"/>
  <c r="C76" i="5"/>
  <c r="E75" i="5"/>
  <c r="D75" i="5"/>
  <c r="C75" i="5"/>
  <c r="E74" i="5"/>
  <c r="D74" i="5"/>
  <c r="C74" i="5"/>
  <c r="E72" i="5"/>
  <c r="E82" i="5" s="1"/>
  <c r="E84" i="5" s="1"/>
  <c r="D72" i="5"/>
  <c r="D82" i="5" s="1"/>
  <c r="D84" i="5" s="1"/>
  <c r="C72" i="5"/>
  <c r="C82" i="5" s="1"/>
  <c r="C84" i="5" s="1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E64" i="5" s="1"/>
  <c r="E66" i="5" s="1"/>
  <c r="D54" i="5"/>
  <c r="D64" i="5" s="1"/>
  <c r="D66" i="5" s="1"/>
  <c r="C54" i="5"/>
  <c r="C64" i="5" s="1"/>
  <c r="C66" i="5" s="1"/>
  <c r="E44" i="5"/>
  <c r="D44" i="5"/>
  <c r="C44" i="5"/>
  <c r="E41" i="5"/>
  <c r="E48" i="5" s="1"/>
  <c r="D41" i="5"/>
  <c r="D48" i="5" s="1"/>
  <c r="C41" i="5"/>
  <c r="C48" i="5" s="1"/>
  <c r="E31" i="5"/>
  <c r="D31" i="5"/>
  <c r="C31" i="5"/>
  <c r="E18" i="5"/>
  <c r="D18" i="5"/>
  <c r="C18" i="5"/>
  <c r="E14" i="5"/>
  <c r="D14" i="5"/>
  <c r="C14" i="5"/>
  <c r="E12" i="5"/>
  <c r="D12" i="5"/>
  <c r="C12" i="5"/>
  <c r="E9" i="5"/>
  <c r="E22" i="5" s="1"/>
  <c r="E24" i="5" s="1"/>
  <c r="E26" i="5" s="1"/>
  <c r="E35" i="5" s="1"/>
  <c r="D9" i="5"/>
  <c r="D22" i="5" s="1"/>
  <c r="D24" i="5" s="1"/>
  <c r="D26" i="5" s="1"/>
  <c r="D35" i="5" s="1"/>
  <c r="C9" i="5"/>
  <c r="C22" i="5" s="1"/>
  <c r="C24" i="5" s="1"/>
  <c r="C26" i="5" s="1"/>
  <c r="C35" i="5" s="1"/>
  <c r="L20" i="4"/>
  <c r="L19" i="4"/>
  <c r="L18" i="4"/>
  <c r="L17" i="4"/>
  <c r="L16" i="4"/>
  <c r="L15" i="4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/>
  <c r="L21" i="4" s="1"/>
  <c r="K9" i="4"/>
  <c r="K21" i="4" s="1"/>
  <c r="J9" i="4"/>
  <c r="J21" i="4" s="1"/>
  <c r="I9" i="4"/>
  <c r="I21" i="4" s="1"/>
  <c r="H9" i="4"/>
  <c r="H21" i="4" s="1"/>
  <c r="G9" i="4"/>
  <c r="G21" i="4" s="1"/>
  <c r="F9" i="4"/>
  <c r="F21" i="4" s="1"/>
  <c r="E9" i="4"/>
  <c r="E21" i="4" s="1"/>
  <c r="D9" i="4"/>
  <c r="D21" i="4" s="1"/>
  <c r="C9" i="4"/>
  <c r="C21" i="4" s="1"/>
  <c r="F36" i="2"/>
  <c r="E36" i="2"/>
  <c r="D36" i="2"/>
  <c r="C36" i="2"/>
  <c r="B36" i="2"/>
  <c r="F29" i="2"/>
  <c r="F28" i="2"/>
  <c r="F27" i="2"/>
  <c r="H26" i="2"/>
  <c r="G26" i="2"/>
  <c r="F26" i="2"/>
  <c r="E26" i="2"/>
  <c r="D26" i="2"/>
  <c r="C26" i="2"/>
  <c r="B26" i="2"/>
  <c r="F24" i="2"/>
  <c r="F23" i="2"/>
  <c r="F22" i="2"/>
  <c r="H21" i="2"/>
  <c r="G21" i="2"/>
  <c r="F21" i="2"/>
  <c r="E21" i="2"/>
  <c r="D21" i="2"/>
  <c r="C21" i="2"/>
  <c r="B21" i="2"/>
  <c r="H13" i="2"/>
  <c r="G13" i="2"/>
  <c r="F13" i="2"/>
  <c r="E13" i="2"/>
  <c r="D13" i="2"/>
  <c r="C13" i="2"/>
  <c r="B13" i="2"/>
  <c r="H9" i="2"/>
  <c r="G9" i="2"/>
  <c r="F9" i="2"/>
  <c r="E9" i="2"/>
  <c r="D9" i="2"/>
  <c r="C9" i="2"/>
  <c r="B9" i="2"/>
  <c r="H8" i="2"/>
  <c r="H19" i="2" s="1"/>
  <c r="G8" i="2"/>
  <c r="G19" i="2" s="1"/>
  <c r="F8" i="2"/>
  <c r="F19" i="2" s="1"/>
  <c r="E8" i="2"/>
  <c r="E19" i="2" s="1"/>
  <c r="D8" i="2"/>
  <c r="D19" i="2" s="1"/>
  <c r="C8" i="2"/>
  <c r="C19" i="2" s="1"/>
  <c r="B8" i="2"/>
  <c r="B19" i="2" s="1"/>
  <c r="F74" i="1"/>
  <c r="E74" i="1"/>
  <c r="F67" i="1"/>
  <c r="E67" i="1"/>
  <c r="F62" i="1"/>
  <c r="F78" i="1" s="1"/>
  <c r="E62" i="1"/>
  <c r="E78" i="1" s="1"/>
  <c r="C59" i="1"/>
  <c r="B59" i="1"/>
  <c r="F56" i="1"/>
  <c r="E56" i="1"/>
  <c r="F41" i="1"/>
  <c r="E41" i="1"/>
  <c r="C40" i="1"/>
  <c r="B40" i="1"/>
  <c r="F37" i="1"/>
  <c r="E37" i="1"/>
  <c r="C37" i="1"/>
  <c r="B37" i="1"/>
  <c r="F30" i="1"/>
  <c r="E30" i="1"/>
  <c r="C30" i="1"/>
  <c r="B30" i="1"/>
  <c r="F26" i="1"/>
  <c r="E26" i="1"/>
  <c r="C24" i="1"/>
  <c r="B24" i="1"/>
  <c r="F22" i="1"/>
  <c r="E22" i="1"/>
  <c r="F18" i="1"/>
  <c r="E18" i="1"/>
  <c r="C16" i="1"/>
  <c r="B16" i="1"/>
  <c r="F8" i="1"/>
  <c r="F46" i="1" s="1"/>
  <c r="F58" i="1" s="1"/>
  <c r="F80" i="1" s="1"/>
  <c r="E8" i="1"/>
  <c r="E46" i="1" s="1"/>
  <c r="E58" i="1" s="1"/>
  <c r="E80" i="1" s="1"/>
  <c r="C8" i="1"/>
  <c r="C46" i="1" s="1"/>
  <c r="C61" i="1" s="1"/>
  <c r="B8" i="1"/>
  <c r="B46" i="1" s="1"/>
  <c r="B61" i="1" s="1"/>
  <c r="D32" i="10" l="1"/>
  <c r="G9" i="10"/>
  <c r="G32" i="10" s="1"/>
</calcChain>
</file>

<file path=xl/sharedStrings.xml><?xml version="1.0" encoding="utf-8"?>
<sst xmlns="http://schemas.openxmlformats.org/spreadsheetml/2006/main" count="666" uniqueCount="453">
  <si>
    <t>Instituto Tecnológico Superior de Tlaxco (a)</t>
  </si>
  <si>
    <t>Estado de Situación Financiera Detallado - LDF</t>
  </si>
  <si>
    <t>Al 31 de diciembre de 2023 y al 31 de Marzo de 2024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</si>
  <si>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</si>
  <si>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</si>
  <si>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</si>
  <si>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</si>
  <si>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</si>
  <si>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</si>
  <si>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</si>
  <si>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</si>
  <si>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</si>
  <si>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</si>
  <si>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</si>
  <si>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</si>
  <si>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</si>
  <si>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</si>
  <si>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</si>
  <si>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</si>
  <si>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</si>
  <si>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</si>
  <si>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</si>
  <si>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</si>
  <si>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</si>
  <si>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</si>
  <si>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</si>
  <si>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</si>
  <si>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</si>
  <si>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</si>
  <si>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</si>
  <si>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</si>
  <si>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</si>
  <si>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</si>
  <si>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</si>
  <si>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</si>
  <si>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</si>
  <si>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</si>
  <si>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</si>
  <si>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</si>
  <si>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</si>
  <si>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</si>
  <si>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</si>
  <si>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</si>
  <si>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</si>
  <si>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</si>
  <si>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</si>
  <si>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</si>
  <si>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</si>
  <si>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</si>
  <si>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</si>
  <si>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</si>
  <si>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</si>
  <si>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</si>
  <si>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</si>
  <si>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</si>
  <si>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</si>
  <si>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</si>
  <si>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</si>
  <si>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</si>
  <si>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</si>
  <si>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</si>
  <si>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</si>
  <si>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</si>
  <si>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</si>
  <si>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</si>
  <si>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</si>
  <si>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</si>
  <si>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</si>
  <si>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</si>
  <si>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</si>
  <si>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</si>
  <si>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</si>
  <si>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</si>
  <si>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</si>
  <si>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</si>
  <si>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</si>
  <si>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</si>
  <si>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</si>
  <si>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</si>
  <si>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</si>
  <si>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</si>
  <si>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</si>
  <si>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</si>
  <si>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</si>
  <si>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</si>
  <si>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</si>
  <si>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</si>
  <si>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</si>
  <si>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</si>
  <si>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</si>
  <si>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</si>
  <si>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</si>
  <si>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</si>
  <si>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</si>
  <si>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</si>
  <si>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</si>
  <si>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</si>
  <si>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</si>
  <si>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</si>
  <si>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</si>
  <si>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</si>
  <si>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</si>
  <si>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</si>
  <si>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</si>
  <si>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</si>
  <si>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</si>
  <si>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</si>
  <si>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</si>
  <si>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</si>
  <si>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</si>
  <si>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</si>
  <si>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</si>
  <si>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</si>
  <si>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</si>
  <si>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</si>
  <si>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</si>
  <si>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</si>
  <si>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</si>
  <si>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</si>
  <si>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</si>
  <si>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</si>
  <si>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</si>
  <si>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</si>
  <si>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</si>
  <si>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</si>
  <si>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Marzo de 2024 (b)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</si>
  <si>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</si>
  <si>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</si>
  <si>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</si>
  <si>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</si>
  <si>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</si>
  <si>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</si>
  <si>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</si>
  <si>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</si>
  <si>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</si>
  <si>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</si>
  <si>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</si>
  <si>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</si>
  <si>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</si>
  <si>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</si>
  <si>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</si>
  <si>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</si>
  <si>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</si>
  <si>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</si>
  <si>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</si>
  <si>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</si>
  <si>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</si>
  <si>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</si>
  <si>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</si>
  <si>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</si>
  <si>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</si>
  <si>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</si>
  <si>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</si>
  <si>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</si>
  <si>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</si>
  <si>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</si>
  <si>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</si>
  <si>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</si>
  <si>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</si>
  <si>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</si>
  <si>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</si>
  <si>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</si>
  <si>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</si>
  <si>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</si>
  <si>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</si>
  <si>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</si>
  <si>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</si>
  <si>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</si>
  <si>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</si>
  <si>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</si>
  <si>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</si>
  <si>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</si>
  <si>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</si>
  <si>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</si>
  <si>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</si>
  <si>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</si>
  <si>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</si>
  <si>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</si>
  <si>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</si>
  <si>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</si>
  <si>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</si>
  <si>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</si>
  <si>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</si>
  <si>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</si>
  <si>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</si>
  <si>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</si>
  <si>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</si>
  <si>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</si>
  <si>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</si>
  <si>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</si>
  <si>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</si>
  <si>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</si>
  <si>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</si>
  <si>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</si>
  <si>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</si>
  <si>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</si>
  <si>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</si>
  <si>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</si>
  <si>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</si>
  <si>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</si>
  <si>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</si>
  <si>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</si>
  <si>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</si>
  <si>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</si>
  <si>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</si>
  <si>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</si>
  <si>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</si>
  <si>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</si>
  <si>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</si>
  <si>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</si>
  <si>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</si>
  <si>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</si>
  <si>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</si>
  <si>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</si>
  <si>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</si>
  <si>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</si>
  <si>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</si>
  <si>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</si>
  <si>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</si>
  <si>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</si>
  <si>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</si>
  <si>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</si>
  <si>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</si>
  <si>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</si>
  <si>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</si>
  <si>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</si>
  <si>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</si>
  <si>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</si>
  <si>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</si>
  <si>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</si>
  <si>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</si>
  <si>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</si>
  <si>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</si>
  <si>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</si>
  <si>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</si>
  <si>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</si>
  <si>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</si>
  <si>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</si>
  <si>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</si>
  <si>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</si>
  <si>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</si>
  <si>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</si>
  <si>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</si>
  <si>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</si>
  <si>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</si>
  <si>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</si>
  <si>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</si>
  <si>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</si>
  <si>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</si>
  <si>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</si>
  <si>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</si>
  <si>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</si>
  <si>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</si>
  <si>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</si>
  <si>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</si>
  <si>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</si>
  <si>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</si>
  <si>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</si>
  <si>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</si>
  <si>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</si>
  <si>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</si>
  <si>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</si>
  <si>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</si>
  <si>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</si>
  <si>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</si>
  <si>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</si>
  <si>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</si>
  <si>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</si>
  <si>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</si>
  <si>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</si>
  <si>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</si>
  <si>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</si>
  <si>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</si>
  <si>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</si>
  <si>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</si>
  <si>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</si>
  <si>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</si>
  <si>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</si>
  <si>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</si>
  <si>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</si>
  <si>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</si>
  <si>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</si>
  <si>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</si>
  <si>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</si>
  <si>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</si>
  <si>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</si>
  <si>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</si>
  <si>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</si>
  <si>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</si>
  <si>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</si>
  <si>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</si>
  <si>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</si>
  <si>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</si>
  <si>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</si>
  <si>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</si>
  <si>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</si>
  <si>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</si>
  <si>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</si>
  <si>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</si>
  <si>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</si>
  <si>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</si>
  <si>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</si>
  <si>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</si>
  <si>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</si>
  <si>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</si>
  <si>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</si>
  <si>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</si>
  <si>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</si>
  <si>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</si>
  <si>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</si>
  <si>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</si>
  <si>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</si>
  <si>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</si>
  <si>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</si>
  <si>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</si>
  <si>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</si>
  <si>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</si>
  <si>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</si>
  <si>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</si>
  <si>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</si>
  <si>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</si>
  <si>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</si>
  <si>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</si>
  <si>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</si>
  <si>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</si>
  <si>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</si>
  <si>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</si>
  <si>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</si>
  <si>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</si>
  <si>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</si>
  <si>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</si>
  <si>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</si>
  <si>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</si>
  <si>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</si>
  <si>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</si>
  <si>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</si>
  <si>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</si>
  <si>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</si>
  <si>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</si>
  <si>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</si>
  <si>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</si>
  <si>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</si>
  <si>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</si>
  <si>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</si>
  <si>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</si>
  <si>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</si>
  <si>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</si>
  <si>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</si>
  <si>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</si>
  <si>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</si>
  <si>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</si>
  <si>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</si>
  <si>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</si>
  <si>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</si>
  <si>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</si>
  <si>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</si>
  <si>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</si>
  <si>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</si>
  <si>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</si>
  <si>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</si>
  <si>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</si>
  <si>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</si>
  <si>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</si>
  <si>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</si>
  <si>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</si>
  <si>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</si>
  <si>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</si>
  <si>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</si>
  <si>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</si>
  <si>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</si>
  <si>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</si>
  <si>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</si>
  <si>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</si>
  <si>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</si>
  <si>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</si>
  <si>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</si>
  <si>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</si>
  <si>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</si>
  <si>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</si>
  <si>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</si>
  <si>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</si>
  <si>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</si>
  <si>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</si>
  <si>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</si>
  <si>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</si>
  <si>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</si>
  <si>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</si>
  <si>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</si>
  <si>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</si>
  <si>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</si>
  <si>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</si>
  <si>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</si>
  <si>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</si>
  <si>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</si>
  <si>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</si>
  <si>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</si>
  <si>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</si>
  <si>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Academico</t>
  </si>
  <si>
    <t>Planeación</t>
  </si>
  <si>
    <t>Calidad</t>
  </si>
  <si>
    <t>Gestión de los recursos</t>
  </si>
  <si>
    <t>Vinculación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</si>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</sst>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4"/>
    </xf>
    <xf numFmtId="164" fontId="2" fillId="0" borderId="10" xfId="0" applyNumberFormat="1" applyFont="1" applyBorder="1" applyAlignment="1">
      <alignment horizontal="left" vertical="center" wrapText="1" indent="4"/>
    </xf>
    <xf numFmtId="164" fontId="2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2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left" vertical="center" wrapText="1" indent="2"/>
    </xf>
    <xf numFmtId="164" fontId="2" fillId="0" borderId="8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left" vertical="center" wrapText="1" indent="2"/>
    </xf>
    <xf numFmtId="164" fontId="5" fillId="0" borderId="5" xfId="0" applyNumberFormat="1" applyFont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4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5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left" vertical="center" wrapText="1" indent="5"/>
    </xf>
    <xf numFmtId="164" fontId="2" fillId="0" borderId="5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0" borderId="0" xfId="0" applyNumberFormat="1" applyFont="1"/>
    <xf numFmtId="164" fontId="1" fillId="2" borderId="3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5"/>
    </xf>
    <xf numFmtId="164" fontId="2" fillId="0" borderId="10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horizontal="justify"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3" borderId="5" xfId="0" applyNumberFormat="1" applyFont="1" applyFill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0" borderId="10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left" vertical="center" indent="3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0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justify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3"/>
    </xf>
    <xf numFmtId="0" fontId="2" fillId="0" borderId="5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justify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2"/>
    </xf>
    <xf numFmtId="164" fontId="2" fillId="0" borderId="17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D443-6D2C-4754-A3A0-4980759DE828}">
  <dimension ref="A1:F81"/>
  <sheetViews>
    <sheetView workbookViewId="0">
      <selection activeCell="A31" sqref="A31"/>
    </sheetView>
  </sheetViews>
  <sheetFormatPr baseColWidth="10" defaultRowHeight="15" x14ac:dyDescent="0.25"/>
  <cols>
    <col min="1" max="1" width="56.42578125" customWidth="1"/>
    <col min="2" max="2" width="14.7109375" customWidth="1"/>
    <col min="3" max="3" width="15" customWidth="1"/>
    <col min="4" max="4" width="59.42578125" customWidth="1"/>
    <col min="5" max="5" width="12.28515625" customWidth="1"/>
    <col min="6" max="6" width="15.140625" customWidth="1"/>
  </cols>
  <sheetData>
    <row r="1" spans="1:6" x14ac:dyDescent="0.25">
      <c r="A1" s="148" t="s">
        <v>0</v>
      </c>
      <c r="B1" s="149"/>
      <c r="C1" s="149"/>
      <c r="D1" s="149"/>
      <c r="E1" s="149"/>
      <c r="F1" s="150"/>
    </row>
    <row r="2" spans="1:6" x14ac:dyDescent="0.25">
      <c r="A2" s="151" t="s">
        <v>1</v>
      </c>
      <c r="B2" s="152"/>
      <c r="C2" s="152"/>
      <c r="D2" s="152"/>
      <c r="E2" s="152"/>
      <c r="F2" s="153"/>
    </row>
    <row r="3" spans="1:6" x14ac:dyDescent="0.25">
      <c r="A3" s="151" t="s">
        <v>2</v>
      </c>
      <c r="B3" s="152"/>
      <c r="C3" s="152"/>
      <c r="D3" s="152"/>
      <c r="E3" s="152"/>
      <c r="F3" s="153"/>
    </row>
    <row r="4" spans="1:6" ht="15.75" thickBot="1" x14ac:dyDescent="0.3">
      <c r="A4" s="154" t="s">
        <v>3</v>
      </c>
      <c r="B4" s="155"/>
      <c r="C4" s="155"/>
      <c r="D4" s="155"/>
      <c r="E4" s="155"/>
      <c r="F4" s="156"/>
    </row>
    <row r="5" spans="1:6" ht="26.25" thickBot="1" x14ac:dyDescent="0.3">
      <c r="A5" s="4" t="s">
        <v>4</v>
      </c>
      <c r="B5" s="5" t="s">
        <v>5</v>
      </c>
      <c r="C5" s="5" t="s">
        <v>6</v>
      </c>
      <c r="D5" s="6" t="s">
        <v>4</v>
      </c>
      <c r="E5" s="5" t="s">
        <v>5</v>
      </c>
      <c r="F5" s="5" t="s">
        <v>6</v>
      </c>
    </row>
    <row r="6" spans="1:6" x14ac:dyDescent="0.25">
      <c r="A6" s="7" t="s">
        <v>7</v>
      </c>
      <c r="B6" s="8"/>
      <c r="C6" s="8"/>
      <c r="D6" s="9" t="s">
        <v>8</v>
      </c>
      <c r="E6" s="8"/>
      <c r="F6" s="8"/>
    </row>
    <row r="7" spans="1:6" x14ac:dyDescent="0.25">
      <c r="A7" s="7" t="s">
        <v>9</v>
      </c>
      <c r="B7" s="10"/>
      <c r="C7" s="10"/>
      <c r="D7" s="9" t="s">
        <v>10</v>
      </c>
      <c r="E7" s="10"/>
      <c r="F7" s="10"/>
    </row>
    <row r="8" spans="1:6" x14ac:dyDescent="0.25">
      <c r="A8" s="11" t="s">
        <v>11</v>
      </c>
      <c r="B8" s="10">
        <f>SUM(B9:B15)</f>
        <v>25515614.539999999</v>
      </c>
      <c r="C8" s="10">
        <f>SUM(C9:C15)</f>
        <v>25283746.969999999</v>
      </c>
      <c r="D8" s="12" t="s">
        <v>12</v>
      </c>
      <c r="E8" s="10">
        <f>SUM(E9:E17)</f>
        <v>4060950.9799999995</v>
      </c>
      <c r="F8" s="10">
        <f>SUM(F9:F17)</f>
        <v>4425707.74</v>
      </c>
    </row>
    <row r="9" spans="1:6" x14ac:dyDescent="0.25">
      <c r="A9" s="13" t="s">
        <v>13</v>
      </c>
      <c r="B9" s="10">
        <v>819.14</v>
      </c>
      <c r="C9" s="10">
        <v>819.14</v>
      </c>
      <c r="D9" s="14" t="s">
        <v>14</v>
      </c>
      <c r="E9" s="10">
        <v>974341.49</v>
      </c>
      <c r="F9" s="10">
        <v>974341.49</v>
      </c>
    </row>
    <row r="10" spans="1:6" x14ac:dyDescent="0.25">
      <c r="A10" s="13" t="s">
        <v>15</v>
      </c>
      <c r="B10" s="10">
        <v>25514795.399999999</v>
      </c>
      <c r="C10" s="10">
        <v>25282927.829999998</v>
      </c>
      <c r="D10" s="14" t="s">
        <v>16</v>
      </c>
      <c r="E10" s="10">
        <v>2688490.27</v>
      </c>
      <c r="F10" s="10">
        <v>2707233.27</v>
      </c>
    </row>
    <row r="11" spans="1:6" x14ac:dyDescent="0.25">
      <c r="A11" s="13" t="s">
        <v>17</v>
      </c>
      <c r="B11" s="10">
        <v>0</v>
      </c>
      <c r="C11" s="10">
        <v>0</v>
      </c>
      <c r="D11" s="14" t="s">
        <v>18</v>
      </c>
      <c r="E11" s="10">
        <v>0</v>
      </c>
      <c r="F11" s="10">
        <v>0</v>
      </c>
    </row>
    <row r="12" spans="1:6" x14ac:dyDescent="0.25">
      <c r="A12" s="13" t="s">
        <v>19</v>
      </c>
      <c r="B12" s="10">
        <v>0</v>
      </c>
      <c r="C12" s="10">
        <v>0</v>
      </c>
      <c r="D12" s="14" t="s">
        <v>20</v>
      </c>
      <c r="E12" s="10">
        <v>0</v>
      </c>
      <c r="F12" s="10">
        <v>0</v>
      </c>
    </row>
    <row r="13" spans="1:6" x14ac:dyDescent="0.25">
      <c r="A13" s="13" t="s">
        <v>21</v>
      </c>
      <c r="B13" s="10">
        <v>0</v>
      </c>
      <c r="C13" s="10">
        <v>0</v>
      </c>
      <c r="D13" s="14" t="s">
        <v>22</v>
      </c>
      <c r="E13" s="10">
        <v>0</v>
      </c>
      <c r="F13" s="10">
        <v>0</v>
      </c>
    </row>
    <row r="14" spans="1:6" ht="25.5" x14ac:dyDescent="0.25">
      <c r="A14" s="13" t="s">
        <v>23</v>
      </c>
      <c r="B14" s="10">
        <v>0</v>
      </c>
      <c r="C14" s="10">
        <v>0</v>
      </c>
      <c r="D14" s="14" t="s">
        <v>24</v>
      </c>
      <c r="E14" s="10">
        <v>0</v>
      </c>
      <c r="F14" s="10">
        <v>0</v>
      </c>
    </row>
    <row r="15" spans="1:6" x14ac:dyDescent="0.25">
      <c r="A15" s="13" t="s">
        <v>25</v>
      </c>
      <c r="B15" s="10">
        <v>0</v>
      </c>
      <c r="C15" s="10">
        <v>0</v>
      </c>
      <c r="D15" s="14" t="s">
        <v>26</v>
      </c>
      <c r="E15" s="10">
        <v>397308.72</v>
      </c>
      <c r="F15" s="10">
        <v>743322.48</v>
      </c>
    </row>
    <row r="16" spans="1:6" x14ac:dyDescent="0.25">
      <c r="A16" s="11" t="s">
        <v>27</v>
      </c>
      <c r="B16" s="10">
        <f>SUM(B17:B23)</f>
        <v>884336.58000000007</v>
      </c>
      <c r="C16" s="10">
        <f>SUM(C17:C23)</f>
        <v>872950.48</v>
      </c>
      <c r="D16" s="14" t="s">
        <v>28</v>
      </c>
      <c r="E16" s="10">
        <v>0</v>
      </c>
      <c r="F16" s="10">
        <v>0</v>
      </c>
    </row>
    <row r="17" spans="1:6" x14ac:dyDescent="0.25">
      <c r="A17" s="13" t="s">
        <v>29</v>
      </c>
      <c r="B17" s="10">
        <v>0</v>
      </c>
      <c r="C17" s="10">
        <v>0</v>
      </c>
      <c r="D17" s="14" t="s">
        <v>30</v>
      </c>
      <c r="E17" s="10">
        <v>810.5</v>
      </c>
      <c r="F17" s="10">
        <v>810.5</v>
      </c>
    </row>
    <row r="18" spans="1:6" x14ac:dyDescent="0.25">
      <c r="A18" s="13" t="s">
        <v>31</v>
      </c>
      <c r="B18" s="10">
        <v>-889959</v>
      </c>
      <c r="C18" s="10">
        <v>-889959</v>
      </c>
      <c r="D18" s="12" t="s">
        <v>32</v>
      </c>
      <c r="E18" s="10">
        <f>SUM(E19:E21)</f>
        <v>0</v>
      </c>
      <c r="F18" s="10">
        <f>SUM(F19:F21)</f>
        <v>0</v>
      </c>
    </row>
    <row r="19" spans="1:6" x14ac:dyDescent="0.25">
      <c r="A19" s="13" t="s">
        <v>33</v>
      </c>
      <c r="B19" s="10">
        <v>1772235.8</v>
      </c>
      <c r="C19" s="10">
        <v>1761146.53</v>
      </c>
      <c r="D19" s="14" t="s">
        <v>34</v>
      </c>
      <c r="E19" s="10">
        <v>0</v>
      </c>
      <c r="F19" s="10">
        <v>0</v>
      </c>
    </row>
    <row r="20" spans="1:6" x14ac:dyDescent="0.25">
      <c r="A20" s="13" t="s">
        <v>35</v>
      </c>
      <c r="B20" s="10">
        <v>0</v>
      </c>
      <c r="C20" s="10">
        <v>0</v>
      </c>
      <c r="D20" s="15" t="s">
        <v>36</v>
      </c>
      <c r="E20" s="10">
        <v>0</v>
      </c>
      <c r="F20" s="10">
        <v>0</v>
      </c>
    </row>
    <row r="21" spans="1:6" x14ac:dyDescent="0.25">
      <c r="A21" s="13" t="s">
        <v>37</v>
      </c>
      <c r="B21" s="10">
        <v>0</v>
      </c>
      <c r="C21" s="10">
        <v>0</v>
      </c>
      <c r="D21" s="14" t="s">
        <v>38</v>
      </c>
      <c r="E21" s="10">
        <v>0</v>
      </c>
      <c r="F21" s="10">
        <v>0</v>
      </c>
    </row>
    <row r="22" spans="1:6" x14ac:dyDescent="0.25">
      <c r="A22" s="13" t="s">
        <v>39</v>
      </c>
      <c r="B22" s="10">
        <v>0</v>
      </c>
      <c r="C22" s="10">
        <v>0</v>
      </c>
      <c r="D22" s="12" t="s">
        <v>40</v>
      </c>
      <c r="E22" s="10">
        <f>SUM(E23:E24)</f>
        <v>0</v>
      </c>
      <c r="F22" s="10">
        <f>SUM(F23:F24)</f>
        <v>0</v>
      </c>
    </row>
    <row r="23" spans="1:6" x14ac:dyDescent="0.25">
      <c r="A23" s="13" t="s">
        <v>41</v>
      </c>
      <c r="B23" s="10">
        <v>2059.7800000000002</v>
      </c>
      <c r="C23" s="10">
        <v>1762.95</v>
      </c>
      <c r="D23" s="14" t="s">
        <v>42</v>
      </c>
      <c r="E23" s="10">
        <v>0</v>
      </c>
      <c r="F23" s="10">
        <v>0</v>
      </c>
    </row>
    <row r="24" spans="1:6" x14ac:dyDescent="0.25">
      <c r="A24" s="11" t="s">
        <v>43</v>
      </c>
      <c r="B24" s="10">
        <f>SUM(B25:B29)</f>
        <v>0</v>
      </c>
      <c r="C24" s="10">
        <f>SUM(C25:C29)</f>
        <v>0</v>
      </c>
      <c r="D24" s="14" t="s">
        <v>44</v>
      </c>
      <c r="E24" s="10">
        <v>0</v>
      </c>
      <c r="F24" s="10">
        <v>0</v>
      </c>
    </row>
    <row r="25" spans="1:6" ht="25.5" x14ac:dyDescent="0.25">
      <c r="A25" s="13" t="s">
        <v>45</v>
      </c>
      <c r="B25" s="10">
        <v>0</v>
      </c>
      <c r="C25" s="10">
        <v>0</v>
      </c>
      <c r="D25" s="12" t="s">
        <v>46</v>
      </c>
      <c r="E25" s="10">
        <v>0</v>
      </c>
      <c r="F25" s="10">
        <v>0</v>
      </c>
    </row>
    <row r="26" spans="1:6" ht="25.5" x14ac:dyDescent="0.25">
      <c r="A26" s="13" t="s">
        <v>47</v>
      </c>
      <c r="B26" s="10">
        <v>0</v>
      </c>
      <c r="C26" s="10">
        <v>0</v>
      </c>
      <c r="D26" s="12" t="s">
        <v>48</v>
      </c>
      <c r="E26" s="10">
        <f>SUM(E27:E29)</f>
        <v>0</v>
      </c>
      <c r="F26" s="10">
        <f>SUM(F27:F29)</f>
        <v>0</v>
      </c>
    </row>
    <row r="27" spans="1:6" ht="25.5" x14ac:dyDescent="0.25">
      <c r="A27" s="13" t="s">
        <v>49</v>
      </c>
      <c r="B27" s="10">
        <v>0</v>
      </c>
      <c r="C27" s="10">
        <v>0</v>
      </c>
      <c r="D27" s="14" t="s">
        <v>50</v>
      </c>
      <c r="E27" s="10">
        <v>0</v>
      </c>
      <c r="F27" s="10">
        <v>0</v>
      </c>
    </row>
    <row r="28" spans="1:6" x14ac:dyDescent="0.25">
      <c r="A28" s="13" t="s">
        <v>51</v>
      </c>
      <c r="B28" s="10">
        <v>0</v>
      </c>
      <c r="C28" s="10">
        <v>0</v>
      </c>
      <c r="D28" s="14" t="s">
        <v>52</v>
      </c>
      <c r="E28" s="10">
        <v>0</v>
      </c>
      <c r="F28" s="10">
        <v>0</v>
      </c>
    </row>
    <row r="29" spans="1:6" x14ac:dyDescent="0.25">
      <c r="A29" s="13" t="s">
        <v>53</v>
      </c>
      <c r="B29" s="10">
        <v>0</v>
      </c>
      <c r="C29" s="10">
        <v>0</v>
      </c>
      <c r="D29" s="14" t="s">
        <v>54</v>
      </c>
      <c r="E29" s="10">
        <v>0</v>
      </c>
      <c r="F29" s="10">
        <v>0</v>
      </c>
    </row>
    <row r="30" spans="1:6" ht="25.5" x14ac:dyDescent="0.25">
      <c r="A30" s="11" t="s">
        <v>55</v>
      </c>
      <c r="B30" s="10">
        <f>SUM(B31:B35)</f>
        <v>0</v>
      </c>
      <c r="C30" s="10">
        <f>SUM(C31:C35)</f>
        <v>0</v>
      </c>
      <c r="D30" s="12" t="s">
        <v>56</v>
      </c>
      <c r="E30" s="10">
        <f>SUM(E31:E36)</f>
        <v>-36517.760000000002</v>
      </c>
      <c r="F30" s="10">
        <f>SUM(F31:F36)</f>
        <v>-36517.760000000002</v>
      </c>
    </row>
    <row r="31" spans="1:6" x14ac:dyDescent="0.25">
      <c r="A31" s="13" t="s">
        <v>57</v>
      </c>
      <c r="B31" s="10">
        <v>0</v>
      </c>
      <c r="C31" s="10">
        <v>0</v>
      </c>
      <c r="D31" s="14" t="s">
        <v>58</v>
      </c>
      <c r="E31" s="10">
        <v>0</v>
      </c>
      <c r="F31" s="10">
        <v>0</v>
      </c>
    </row>
    <row r="32" spans="1:6" x14ac:dyDescent="0.25">
      <c r="A32" s="13" t="s">
        <v>59</v>
      </c>
      <c r="B32" s="10">
        <v>0</v>
      </c>
      <c r="C32" s="10">
        <v>0</v>
      </c>
      <c r="D32" s="14" t="s">
        <v>60</v>
      </c>
      <c r="E32" s="10">
        <v>-36517.760000000002</v>
      </c>
      <c r="F32" s="10">
        <v>-36517.760000000002</v>
      </c>
    </row>
    <row r="33" spans="1:6" x14ac:dyDescent="0.25">
      <c r="A33" s="13" t="s">
        <v>61</v>
      </c>
      <c r="B33" s="10">
        <v>0</v>
      </c>
      <c r="C33" s="10">
        <v>0</v>
      </c>
      <c r="D33" s="14" t="s">
        <v>62</v>
      </c>
      <c r="E33" s="10">
        <v>0</v>
      </c>
      <c r="F33" s="10">
        <v>0</v>
      </c>
    </row>
    <row r="34" spans="1:6" ht="25.5" x14ac:dyDescent="0.25">
      <c r="A34" s="13" t="s">
        <v>63</v>
      </c>
      <c r="B34" s="10">
        <v>0</v>
      </c>
      <c r="C34" s="10">
        <v>0</v>
      </c>
      <c r="D34" s="14" t="s">
        <v>64</v>
      </c>
      <c r="E34" s="10">
        <v>0</v>
      </c>
      <c r="F34" s="10">
        <v>0</v>
      </c>
    </row>
    <row r="35" spans="1:6" x14ac:dyDescent="0.25">
      <c r="A35" s="13" t="s">
        <v>65</v>
      </c>
      <c r="B35" s="10">
        <v>0</v>
      </c>
      <c r="C35" s="10">
        <v>0</v>
      </c>
      <c r="D35" s="14" t="s">
        <v>66</v>
      </c>
      <c r="E35" s="10">
        <v>0</v>
      </c>
      <c r="F35" s="10">
        <v>0</v>
      </c>
    </row>
    <row r="36" spans="1:6" x14ac:dyDescent="0.25">
      <c r="A36" s="11" t="s">
        <v>67</v>
      </c>
      <c r="B36" s="10">
        <v>0</v>
      </c>
      <c r="C36" s="10">
        <v>0</v>
      </c>
      <c r="D36" s="14" t="s">
        <v>68</v>
      </c>
      <c r="E36" s="10">
        <v>0</v>
      </c>
      <c r="F36" s="10">
        <v>0</v>
      </c>
    </row>
    <row r="37" spans="1:6" x14ac:dyDescent="0.25">
      <c r="A37" s="11" t="s">
        <v>69</v>
      </c>
      <c r="B37" s="10">
        <f>SUM(B38:B39)</f>
        <v>0</v>
      </c>
      <c r="C37" s="10">
        <f>SUM(C38:C39)</f>
        <v>0</v>
      </c>
      <c r="D37" s="12" t="s">
        <v>70</v>
      </c>
      <c r="E37" s="10">
        <f>SUM(E38:E40)</f>
        <v>0</v>
      </c>
      <c r="F37" s="10">
        <f>SUM(F38:F40)</f>
        <v>0</v>
      </c>
    </row>
    <row r="38" spans="1:6" ht="25.5" x14ac:dyDescent="0.25">
      <c r="A38" s="13" t="s">
        <v>71</v>
      </c>
      <c r="B38" s="10">
        <v>0</v>
      </c>
      <c r="C38" s="10">
        <v>0</v>
      </c>
      <c r="D38" s="14" t="s">
        <v>72</v>
      </c>
      <c r="E38" s="10">
        <v>0</v>
      </c>
      <c r="F38" s="10">
        <v>0</v>
      </c>
    </row>
    <row r="39" spans="1:6" x14ac:dyDescent="0.25">
      <c r="A39" s="13" t="s">
        <v>73</v>
      </c>
      <c r="B39" s="10">
        <v>0</v>
      </c>
      <c r="C39" s="10">
        <v>0</v>
      </c>
      <c r="D39" s="14" t="s">
        <v>74</v>
      </c>
      <c r="E39" s="10">
        <v>0</v>
      </c>
      <c r="F39" s="10">
        <v>0</v>
      </c>
    </row>
    <row r="40" spans="1:6" x14ac:dyDescent="0.25">
      <c r="A40" s="11" t="s">
        <v>75</v>
      </c>
      <c r="B40" s="10">
        <f>SUM(B41:B44)</f>
        <v>0</v>
      </c>
      <c r="C40" s="10">
        <f>SUM(C41:C44)</f>
        <v>0</v>
      </c>
      <c r="D40" s="14" t="s">
        <v>76</v>
      </c>
      <c r="E40" s="10">
        <v>0</v>
      </c>
      <c r="F40" s="10">
        <v>0</v>
      </c>
    </row>
    <row r="41" spans="1:6" x14ac:dyDescent="0.25">
      <c r="A41" s="13" t="s">
        <v>77</v>
      </c>
      <c r="B41" s="10">
        <v>0</v>
      </c>
      <c r="C41" s="10">
        <v>0</v>
      </c>
      <c r="D41" s="12" t="s">
        <v>78</v>
      </c>
      <c r="E41" s="10">
        <f>SUM(E42:E44)</f>
        <v>-171612.21</v>
      </c>
      <c r="F41" s="10">
        <f>SUM(F42:F44)</f>
        <v>-171612.21</v>
      </c>
    </row>
    <row r="42" spans="1:6" x14ac:dyDescent="0.25">
      <c r="A42" s="13" t="s">
        <v>79</v>
      </c>
      <c r="B42" s="10">
        <v>0</v>
      </c>
      <c r="C42" s="10">
        <v>0</v>
      </c>
      <c r="D42" s="14" t="s">
        <v>80</v>
      </c>
      <c r="E42" s="10">
        <v>0</v>
      </c>
      <c r="F42" s="10">
        <v>0</v>
      </c>
    </row>
    <row r="43" spans="1:6" ht="25.5" x14ac:dyDescent="0.25">
      <c r="A43" s="13" t="s">
        <v>81</v>
      </c>
      <c r="B43" s="10">
        <v>0</v>
      </c>
      <c r="C43" s="10">
        <v>0</v>
      </c>
      <c r="D43" s="14" t="s">
        <v>82</v>
      </c>
      <c r="E43" s="10">
        <v>0</v>
      </c>
      <c r="F43" s="10">
        <v>0</v>
      </c>
    </row>
    <row r="44" spans="1:6" x14ac:dyDescent="0.25">
      <c r="A44" s="13" t="s">
        <v>83</v>
      </c>
      <c r="B44" s="10">
        <v>0</v>
      </c>
      <c r="C44" s="10">
        <v>0</v>
      </c>
      <c r="D44" s="14" t="s">
        <v>84</v>
      </c>
      <c r="E44" s="10">
        <v>-171612.21</v>
      </c>
      <c r="F44" s="10">
        <v>-171612.21</v>
      </c>
    </row>
    <row r="45" spans="1:6" x14ac:dyDescent="0.25">
      <c r="A45" s="11"/>
      <c r="B45" s="10"/>
      <c r="C45" s="10"/>
      <c r="D45" s="12"/>
      <c r="E45" s="10"/>
      <c r="F45" s="10"/>
    </row>
    <row r="46" spans="1:6" x14ac:dyDescent="0.25">
      <c r="A46" s="7" t="s">
        <v>85</v>
      </c>
      <c r="B46" s="10">
        <f>B8+B16+B24+B30+B36+B37+B40</f>
        <v>26399951.119999997</v>
      </c>
      <c r="C46" s="10">
        <f>C8+C16+C24+C30+C36+C37+C40</f>
        <v>26156697.449999999</v>
      </c>
      <c r="D46" s="9" t="s">
        <v>86</v>
      </c>
      <c r="E46" s="10">
        <f>E8+E18+E22+E25+E26+E30+E37+E41</f>
        <v>3852821.01</v>
      </c>
      <c r="F46" s="10">
        <f>F8+F18+F22+F25+F26+F30+F37+F41</f>
        <v>4217577.7700000005</v>
      </c>
    </row>
    <row r="47" spans="1:6" x14ac:dyDescent="0.25">
      <c r="A47" s="7"/>
      <c r="B47" s="10"/>
      <c r="C47" s="10"/>
      <c r="D47" s="9"/>
      <c r="E47" s="10"/>
      <c r="F47" s="10"/>
    </row>
    <row r="48" spans="1:6" x14ac:dyDescent="0.25">
      <c r="A48" s="7" t="s">
        <v>87</v>
      </c>
      <c r="B48" s="10"/>
      <c r="C48" s="10"/>
      <c r="D48" s="9" t="s">
        <v>88</v>
      </c>
      <c r="E48" s="10"/>
      <c r="F48" s="10"/>
    </row>
    <row r="49" spans="1:6" x14ac:dyDescent="0.25">
      <c r="A49" s="11" t="s">
        <v>89</v>
      </c>
      <c r="B49" s="10">
        <v>0</v>
      </c>
      <c r="C49" s="10">
        <v>0</v>
      </c>
      <c r="D49" s="12" t="s">
        <v>90</v>
      </c>
      <c r="E49" s="10">
        <v>0</v>
      </c>
      <c r="F49" s="10">
        <v>0</v>
      </c>
    </row>
    <row r="50" spans="1:6" x14ac:dyDescent="0.25">
      <c r="A50" s="11" t="s">
        <v>91</v>
      </c>
      <c r="B50" s="10">
        <v>0</v>
      </c>
      <c r="C50" s="10">
        <v>0</v>
      </c>
      <c r="D50" s="12" t="s">
        <v>92</v>
      </c>
      <c r="E50" s="10">
        <v>0</v>
      </c>
      <c r="F50" s="10">
        <v>0</v>
      </c>
    </row>
    <row r="51" spans="1:6" x14ac:dyDescent="0.25">
      <c r="A51" s="11" t="s">
        <v>93</v>
      </c>
      <c r="B51" s="10">
        <v>23156782.190000001</v>
      </c>
      <c r="C51" s="10">
        <v>23156782.190000001</v>
      </c>
      <c r="D51" s="12" t="s">
        <v>94</v>
      </c>
      <c r="E51" s="10">
        <v>0</v>
      </c>
      <c r="F51" s="10">
        <v>0</v>
      </c>
    </row>
    <row r="52" spans="1:6" x14ac:dyDescent="0.25">
      <c r="A52" s="11" t="s">
        <v>95</v>
      </c>
      <c r="B52" s="10">
        <v>28744853.920000002</v>
      </c>
      <c r="C52" s="10">
        <v>28744853.920000002</v>
      </c>
      <c r="D52" s="12" t="s">
        <v>96</v>
      </c>
      <c r="E52" s="10">
        <v>0</v>
      </c>
      <c r="F52" s="10">
        <v>0</v>
      </c>
    </row>
    <row r="53" spans="1:6" x14ac:dyDescent="0.25">
      <c r="A53" s="11" t="s">
        <v>97</v>
      </c>
      <c r="B53" s="10">
        <v>1352960.74</v>
      </c>
      <c r="C53" s="10">
        <v>1352960.74</v>
      </c>
      <c r="D53" s="12" t="s">
        <v>98</v>
      </c>
      <c r="E53" s="10">
        <v>0</v>
      </c>
      <c r="F53" s="10">
        <v>0</v>
      </c>
    </row>
    <row r="54" spans="1:6" x14ac:dyDescent="0.25">
      <c r="A54" s="11" t="s">
        <v>99</v>
      </c>
      <c r="B54" s="10">
        <v>-28547676.780000001</v>
      </c>
      <c r="C54" s="10">
        <v>-28547676.780000001</v>
      </c>
      <c r="D54" s="12" t="s">
        <v>100</v>
      </c>
      <c r="E54" s="10">
        <v>0</v>
      </c>
      <c r="F54" s="10">
        <v>0</v>
      </c>
    </row>
    <row r="55" spans="1:6" x14ac:dyDescent="0.25">
      <c r="A55" s="11" t="s">
        <v>101</v>
      </c>
      <c r="B55" s="10">
        <v>0</v>
      </c>
      <c r="C55" s="10">
        <v>0</v>
      </c>
      <c r="D55" s="9"/>
      <c r="E55" s="10"/>
      <c r="F55" s="10"/>
    </row>
    <row r="56" spans="1:6" x14ac:dyDescent="0.25">
      <c r="A56" s="11" t="s">
        <v>102</v>
      </c>
      <c r="B56" s="10">
        <v>0</v>
      </c>
      <c r="C56" s="10">
        <v>0</v>
      </c>
      <c r="D56" s="9" t="s">
        <v>103</v>
      </c>
      <c r="E56" s="10">
        <f>SUM(E49:E54)</f>
        <v>0</v>
      </c>
      <c r="F56" s="10">
        <f>SUM(F49:F54)</f>
        <v>0</v>
      </c>
    </row>
    <row r="57" spans="1:6" x14ac:dyDescent="0.25">
      <c r="A57" s="11" t="s">
        <v>104</v>
      </c>
      <c r="B57" s="10">
        <v>0</v>
      </c>
      <c r="C57" s="10">
        <v>0</v>
      </c>
      <c r="D57" s="16"/>
      <c r="E57" s="10"/>
      <c r="F57" s="10"/>
    </row>
    <row r="58" spans="1:6" x14ac:dyDescent="0.25">
      <c r="A58" s="11"/>
      <c r="B58" s="10"/>
      <c r="C58" s="10"/>
      <c r="D58" s="9" t="s">
        <v>105</v>
      </c>
      <c r="E58" s="10">
        <f>E46+E56</f>
        <v>3852821.01</v>
      </c>
      <c r="F58" s="10">
        <f>F46+F56</f>
        <v>4217577.7700000005</v>
      </c>
    </row>
    <row r="59" spans="1:6" ht="25.5" x14ac:dyDescent="0.25">
      <c r="A59" s="7" t="s">
        <v>106</v>
      </c>
      <c r="B59" s="10">
        <f>SUM(B49:B57)</f>
        <v>24706920.07</v>
      </c>
      <c r="C59" s="10">
        <f>SUM(C49:C57)</f>
        <v>24706920.07</v>
      </c>
      <c r="D59" s="12"/>
      <c r="E59" s="10"/>
      <c r="F59" s="10"/>
    </row>
    <row r="60" spans="1:6" x14ac:dyDescent="0.25">
      <c r="A60" s="11"/>
      <c r="B60" s="10"/>
      <c r="C60" s="10"/>
      <c r="D60" s="9" t="s">
        <v>107</v>
      </c>
      <c r="E60" s="10"/>
      <c r="F60" s="10"/>
    </row>
    <row r="61" spans="1:6" x14ac:dyDescent="0.25">
      <c r="A61" s="7" t="s">
        <v>108</v>
      </c>
      <c r="B61" s="10">
        <f>B46+B59</f>
        <v>51106871.189999998</v>
      </c>
      <c r="C61" s="10">
        <f>C46+C59</f>
        <v>50863617.519999996</v>
      </c>
      <c r="D61" s="9"/>
      <c r="E61" s="10"/>
      <c r="F61" s="10"/>
    </row>
    <row r="62" spans="1:6" x14ac:dyDescent="0.25">
      <c r="A62" s="11"/>
      <c r="B62" s="10"/>
      <c r="C62" s="10"/>
      <c r="D62" s="9" t="s">
        <v>109</v>
      </c>
      <c r="E62" s="10">
        <f>SUM(E63:E65)</f>
        <v>35500642.829999998</v>
      </c>
      <c r="F62" s="10">
        <f>SUM(F63:F65)</f>
        <v>35500642.829999998</v>
      </c>
    </row>
    <row r="63" spans="1:6" x14ac:dyDescent="0.25">
      <c r="A63" s="11"/>
      <c r="B63" s="10"/>
      <c r="C63" s="10"/>
      <c r="D63" s="12" t="s">
        <v>110</v>
      </c>
      <c r="E63" s="10">
        <v>33563176.210000001</v>
      </c>
      <c r="F63" s="10">
        <v>33563176.210000001</v>
      </c>
    </row>
    <row r="64" spans="1:6" x14ac:dyDescent="0.25">
      <c r="A64" s="11"/>
      <c r="B64" s="10"/>
      <c r="C64" s="10"/>
      <c r="D64" s="12" t="s">
        <v>111</v>
      </c>
      <c r="E64" s="10">
        <v>1937466.62</v>
      </c>
      <c r="F64" s="10">
        <v>1937466.62</v>
      </c>
    </row>
    <row r="65" spans="1:6" x14ac:dyDescent="0.25">
      <c r="A65" s="11"/>
      <c r="B65" s="10"/>
      <c r="C65" s="10"/>
      <c r="D65" s="12" t="s">
        <v>112</v>
      </c>
      <c r="E65" s="10">
        <v>0</v>
      </c>
      <c r="F65" s="10">
        <v>0</v>
      </c>
    </row>
    <row r="66" spans="1:6" x14ac:dyDescent="0.25">
      <c r="A66" s="11"/>
      <c r="B66" s="10"/>
      <c r="C66" s="10"/>
      <c r="D66" s="12"/>
      <c r="E66" s="10"/>
      <c r="F66" s="10"/>
    </row>
    <row r="67" spans="1:6" x14ac:dyDescent="0.25">
      <c r="A67" s="11"/>
      <c r="B67" s="10"/>
      <c r="C67" s="10"/>
      <c r="D67" s="9" t="s">
        <v>113</v>
      </c>
      <c r="E67" s="10">
        <f>SUM(E68:E72)</f>
        <v>11753407.35</v>
      </c>
      <c r="F67" s="10">
        <f>SUM(F68:F72)</f>
        <v>11145396.91</v>
      </c>
    </row>
    <row r="68" spans="1:6" x14ac:dyDescent="0.25">
      <c r="A68" s="11"/>
      <c r="B68" s="10"/>
      <c r="C68" s="10"/>
      <c r="D68" s="12" t="s">
        <v>114</v>
      </c>
      <c r="E68" s="10">
        <v>905350.87</v>
      </c>
      <c r="F68" s="10">
        <v>1711006.68</v>
      </c>
    </row>
    <row r="69" spans="1:6" x14ac:dyDescent="0.25">
      <c r="A69" s="11"/>
      <c r="B69" s="10"/>
      <c r="C69" s="10"/>
      <c r="D69" s="12" t="s">
        <v>115</v>
      </c>
      <c r="E69" s="10">
        <v>10848056.48</v>
      </c>
      <c r="F69" s="10">
        <v>9434390.2300000004</v>
      </c>
    </row>
    <row r="70" spans="1:6" x14ac:dyDescent="0.25">
      <c r="A70" s="11"/>
      <c r="B70" s="10"/>
      <c r="C70" s="10"/>
      <c r="D70" s="12" t="s">
        <v>116</v>
      </c>
      <c r="E70" s="10">
        <v>0</v>
      </c>
      <c r="F70" s="10">
        <v>0</v>
      </c>
    </row>
    <row r="71" spans="1:6" x14ac:dyDescent="0.25">
      <c r="A71" s="11"/>
      <c r="B71" s="10"/>
      <c r="C71" s="10"/>
      <c r="D71" s="12" t="s">
        <v>117</v>
      </c>
      <c r="E71" s="10">
        <v>0</v>
      </c>
      <c r="F71" s="10">
        <v>0</v>
      </c>
    </row>
    <row r="72" spans="1:6" x14ac:dyDescent="0.25">
      <c r="A72" s="11"/>
      <c r="B72" s="10"/>
      <c r="C72" s="10"/>
      <c r="D72" s="12" t="s">
        <v>118</v>
      </c>
      <c r="E72" s="10">
        <v>0</v>
      </c>
      <c r="F72" s="10">
        <v>0</v>
      </c>
    </row>
    <row r="73" spans="1:6" x14ac:dyDescent="0.25">
      <c r="A73" s="11"/>
      <c r="B73" s="10"/>
      <c r="C73" s="10"/>
      <c r="D73" s="12"/>
      <c r="E73" s="10"/>
      <c r="F73" s="10"/>
    </row>
    <row r="74" spans="1:6" ht="25.5" x14ac:dyDescent="0.25">
      <c r="A74" s="11"/>
      <c r="B74" s="10"/>
      <c r="C74" s="10"/>
      <c r="D74" s="9" t="s">
        <v>119</v>
      </c>
      <c r="E74" s="10">
        <f>SUM(E75:E76)</f>
        <v>0</v>
      </c>
      <c r="F74" s="10">
        <f>SUM(F75:F76)</f>
        <v>0</v>
      </c>
    </row>
    <row r="75" spans="1:6" x14ac:dyDescent="0.25">
      <c r="A75" s="11"/>
      <c r="B75" s="10"/>
      <c r="C75" s="10"/>
      <c r="D75" s="12" t="s">
        <v>120</v>
      </c>
      <c r="E75" s="10">
        <v>0</v>
      </c>
      <c r="F75" s="10">
        <v>0</v>
      </c>
    </row>
    <row r="76" spans="1:6" x14ac:dyDescent="0.25">
      <c r="A76" s="11"/>
      <c r="B76" s="10"/>
      <c r="C76" s="10"/>
      <c r="D76" s="12" t="s">
        <v>121</v>
      </c>
      <c r="E76" s="10">
        <v>0</v>
      </c>
      <c r="F76" s="10">
        <v>0</v>
      </c>
    </row>
    <row r="77" spans="1:6" x14ac:dyDescent="0.25">
      <c r="A77" s="11"/>
      <c r="B77" s="10"/>
      <c r="C77" s="10"/>
      <c r="D77" s="12"/>
      <c r="E77" s="10"/>
      <c r="F77" s="10"/>
    </row>
    <row r="78" spans="1:6" x14ac:dyDescent="0.25">
      <c r="A78" s="11"/>
      <c r="B78" s="10"/>
      <c r="C78" s="10"/>
      <c r="D78" s="9" t="s">
        <v>122</v>
      </c>
      <c r="E78" s="10">
        <f>E62+E67+E74</f>
        <v>47254050.18</v>
      </c>
      <c r="F78" s="10">
        <f>F62+F67+F74</f>
        <v>46646039.739999995</v>
      </c>
    </row>
    <row r="79" spans="1:6" x14ac:dyDescent="0.25">
      <c r="A79" s="11"/>
      <c r="B79" s="10"/>
      <c r="C79" s="10"/>
      <c r="D79" s="12"/>
      <c r="E79" s="10"/>
      <c r="F79" s="10"/>
    </row>
    <row r="80" spans="1:6" x14ac:dyDescent="0.25">
      <c r="A80" s="11"/>
      <c r="B80" s="10"/>
      <c r="C80" s="10"/>
      <c r="D80" s="9" t="s">
        <v>123</v>
      </c>
      <c r="E80" s="10">
        <f>E58+E78</f>
        <v>51106871.189999998</v>
      </c>
      <c r="F80" s="10">
        <f>F58+F78</f>
        <v>50863617.509999998</v>
      </c>
    </row>
    <row r="81" spans="1:6" ht="15.75" thickBot="1" x14ac:dyDescent="0.3">
      <c r="A81" s="17"/>
      <c r="B81" s="18"/>
      <c r="C81" s="18"/>
      <c r="D81" s="19"/>
      <c r="E81" s="20"/>
      <c r="F81" s="20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71AF-DB00-46E6-ACE1-8F968A2DEE0E}">
  <dimension ref="A1:H39"/>
  <sheetViews>
    <sheetView workbookViewId="0">
      <selection activeCell="K3" sqref="K3"/>
    </sheetView>
  </sheetViews>
  <sheetFormatPr baseColWidth="10" defaultRowHeight="15" x14ac:dyDescent="0.25"/>
  <cols>
    <col min="1" max="1" width="43" customWidth="1"/>
    <col min="2" max="2" width="12.85546875" customWidth="1"/>
    <col min="3" max="3" width="13.28515625" customWidth="1"/>
    <col min="4" max="4" width="15" customWidth="1"/>
    <col min="5" max="5" width="16.5703125" customWidth="1"/>
    <col min="6" max="6" width="13.42578125" customWidth="1"/>
    <col min="7" max="7" width="14" customWidth="1"/>
    <col min="8" max="8" width="15" customWidth="1"/>
  </cols>
  <sheetData>
    <row r="1" spans="1:8" ht="15.75" thickBot="1" x14ac:dyDescent="0.3"/>
    <row r="2" spans="1:8" ht="15.75" thickBot="1" x14ac:dyDescent="0.3">
      <c r="A2" s="157" t="s">
        <v>0</v>
      </c>
      <c r="B2" s="158"/>
      <c r="C2" s="158"/>
      <c r="D2" s="158"/>
      <c r="E2" s="158"/>
      <c r="F2" s="158"/>
      <c r="G2" s="158"/>
      <c r="H2" s="159"/>
    </row>
    <row r="3" spans="1:8" ht="15.75" thickBot="1" x14ac:dyDescent="0.3">
      <c r="A3" s="160" t="s">
        <v>124</v>
      </c>
      <c r="B3" s="161"/>
      <c r="C3" s="161"/>
      <c r="D3" s="161"/>
      <c r="E3" s="161"/>
      <c r="F3" s="161"/>
      <c r="G3" s="161"/>
      <c r="H3" s="162"/>
    </row>
    <row r="4" spans="1:8" ht="15.75" thickBot="1" x14ac:dyDescent="0.3">
      <c r="A4" s="160" t="s">
        <v>125</v>
      </c>
      <c r="B4" s="161"/>
      <c r="C4" s="161"/>
      <c r="D4" s="161"/>
      <c r="E4" s="161"/>
      <c r="F4" s="161"/>
      <c r="G4" s="161"/>
      <c r="H4" s="162"/>
    </row>
    <row r="5" spans="1:8" ht="15.75" thickBot="1" x14ac:dyDescent="0.3">
      <c r="A5" s="160" t="s">
        <v>3</v>
      </c>
      <c r="B5" s="161"/>
      <c r="C5" s="161"/>
      <c r="D5" s="161"/>
      <c r="E5" s="161"/>
      <c r="F5" s="161"/>
      <c r="G5" s="161"/>
      <c r="H5" s="162"/>
    </row>
    <row r="6" spans="1:8" ht="76.5" x14ac:dyDescent="0.25">
      <c r="A6" s="21" t="s">
        <v>126</v>
      </c>
      <c r="B6" s="21" t="s">
        <v>127</v>
      </c>
      <c r="C6" s="21" t="s">
        <v>128</v>
      </c>
      <c r="D6" s="21" t="s">
        <v>129</v>
      </c>
      <c r="E6" s="21" t="s">
        <v>130</v>
      </c>
      <c r="F6" s="21" t="s">
        <v>131</v>
      </c>
      <c r="G6" s="21" t="s">
        <v>132</v>
      </c>
      <c r="H6" s="21" t="s">
        <v>133</v>
      </c>
    </row>
    <row r="7" spans="1:8" ht="15.75" thickBot="1" x14ac:dyDescent="0.3">
      <c r="A7" s="22" t="s">
        <v>134</v>
      </c>
      <c r="B7" s="22" t="s">
        <v>135</v>
      </c>
      <c r="C7" s="22" t="s">
        <v>136</v>
      </c>
      <c r="D7" s="22" t="s">
        <v>137</v>
      </c>
      <c r="E7" s="22" t="s">
        <v>138</v>
      </c>
      <c r="F7" s="22" t="s">
        <v>139</v>
      </c>
      <c r="G7" s="22" t="s">
        <v>140</v>
      </c>
      <c r="H7" s="22" t="s">
        <v>141</v>
      </c>
    </row>
    <row r="8" spans="1:8" x14ac:dyDescent="0.25">
      <c r="A8" s="23" t="s">
        <v>142</v>
      </c>
      <c r="B8" s="24">
        <f t="shared" ref="B8:H8" si="0">B9+B13</f>
        <v>0</v>
      </c>
      <c r="C8" s="24">
        <f t="shared" si="0"/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</row>
    <row r="9" spans="1:8" x14ac:dyDescent="0.25">
      <c r="A9" s="23" t="s">
        <v>143</v>
      </c>
      <c r="B9" s="24">
        <f t="shared" ref="B9:H9" si="1">SUM(B10:B12)</f>
        <v>0</v>
      </c>
      <c r="C9" s="24">
        <f t="shared" si="1"/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</row>
    <row r="10" spans="1:8" x14ac:dyDescent="0.25">
      <c r="A10" s="25" t="s">
        <v>144</v>
      </c>
      <c r="B10" s="24">
        <v>0</v>
      </c>
      <c r="C10" s="24">
        <v>0</v>
      </c>
      <c r="D10" s="24">
        <v>0</v>
      </c>
      <c r="E10" s="24"/>
      <c r="F10" s="26">
        <v>0</v>
      </c>
      <c r="G10" s="24">
        <v>0</v>
      </c>
      <c r="H10" s="24">
        <v>0</v>
      </c>
    </row>
    <row r="11" spans="1:8" x14ac:dyDescent="0.25">
      <c r="A11" s="25" t="s">
        <v>145</v>
      </c>
      <c r="B11" s="26">
        <v>0</v>
      </c>
      <c r="C11" s="26">
        <v>0</v>
      </c>
      <c r="D11" s="26">
        <v>0</v>
      </c>
      <c r="E11" s="26"/>
      <c r="F11" s="26">
        <v>0</v>
      </c>
      <c r="G11" s="26">
        <v>0</v>
      </c>
      <c r="H11" s="26">
        <v>0</v>
      </c>
    </row>
    <row r="12" spans="1:8" x14ac:dyDescent="0.25">
      <c r="A12" s="25" t="s">
        <v>146</v>
      </c>
      <c r="B12" s="26">
        <v>0</v>
      </c>
      <c r="C12" s="26">
        <v>0</v>
      </c>
      <c r="D12" s="26">
        <v>0</v>
      </c>
      <c r="E12" s="26"/>
      <c r="F12" s="26">
        <v>0</v>
      </c>
      <c r="G12" s="26">
        <v>0</v>
      </c>
      <c r="H12" s="26">
        <v>0</v>
      </c>
    </row>
    <row r="13" spans="1:8" x14ac:dyDescent="0.25">
      <c r="A13" s="23" t="s">
        <v>147</v>
      </c>
      <c r="B13" s="24">
        <f t="shared" ref="B13:H13" si="2">SUM(B14:B16)</f>
        <v>0</v>
      </c>
      <c r="C13" s="24">
        <f t="shared" si="2"/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</row>
    <row r="14" spans="1:8" x14ac:dyDescent="0.25">
      <c r="A14" s="25" t="s">
        <v>148</v>
      </c>
      <c r="B14" s="24">
        <v>0</v>
      </c>
      <c r="C14" s="24">
        <v>0</v>
      </c>
      <c r="D14" s="24">
        <v>0</v>
      </c>
      <c r="E14" s="24"/>
      <c r="F14" s="26">
        <v>0</v>
      </c>
      <c r="G14" s="24">
        <v>0</v>
      </c>
      <c r="H14" s="24">
        <v>0</v>
      </c>
    </row>
    <row r="15" spans="1:8" x14ac:dyDescent="0.25">
      <c r="A15" s="25" t="s">
        <v>149</v>
      </c>
      <c r="B15" s="26">
        <v>0</v>
      </c>
      <c r="C15" s="26">
        <v>0</v>
      </c>
      <c r="D15" s="26">
        <v>0</v>
      </c>
      <c r="E15" s="26"/>
      <c r="F15" s="26">
        <v>0</v>
      </c>
      <c r="G15" s="26">
        <v>0</v>
      </c>
      <c r="H15" s="26">
        <v>0</v>
      </c>
    </row>
    <row r="16" spans="1:8" x14ac:dyDescent="0.25">
      <c r="A16" s="25" t="s">
        <v>150</v>
      </c>
      <c r="B16" s="26">
        <v>0</v>
      </c>
      <c r="C16" s="26">
        <v>0</v>
      </c>
      <c r="D16" s="26">
        <v>0</v>
      </c>
      <c r="E16" s="26"/>
      <c r="F16" s="26">
        <v>0</v>
      </c>
      <c r="G16" s="26">
        <v>0</v>
      </c>
      <c r="H16" s="26">
        <v>0</v>
      </c>
    </row>
    <row r="17" spans="1:8" x14ac:dyDescent="0.25">
      <c r="A17" s="23" t="s">
        <v>151</v>
      </c>
      <c r="B17" s="24">
        <v>4217577.7699999996</v>
      </c>
      <c r="C17" s="27"/>
      <c r="D17" s="27"/>
      <c r="E17" s="27"/>
      <c r="F17" s="26">
        <v>3852821.01</v>
      </c>
      <c r="G17" s="27"/>
      <c r="H17" s="27"/>
    </row>
    <row r="18" spans="1:8" x14ac:dyDescent="0.25">
      <c r="A18" s="28"/>
      <c r="B18" s="26"/>
      <c r="C18" s="26"/>
      <c r="D18" s="26"/>
      <c r="E18" s="26"/>
      <c r="F18" s="26"/>
      <c r="G18" s="26"/>
      <c r="H18" s="26"/>
    </row>
    <row r="19" spans="1:8" ht="25.5" x14ac:dyDescent="0.25">
      <c r="A19" s="29" t="s">
        <v>152</v>
      </c>
      <c r="B19" s="24">
        <f>B8+B17</f>
        <v>4217577.7699999996</v>
      </c>
      <c r="C19" s="24">
        <f t="shared" ref="C19:H19" si="3">C8+C17</f>
        <v>0</v>
      </c>
      <c r="D19" s="24">
        <f t="shared" si="3"/>
        <v>0</v>
      </c>
      <c r="E19" s="24">
        <f t="shared" si="3"/>
        <v>0</v>
      </c>
      <c r="F19" s="24">
        <f t="shared" si="3"/>
        <v>3852821.01</v>
      </c>
      <c r="G19" s="24">
        <f t="shared" si="3"/>
        <v>0</v>
      </c>
      <c r="H19" s="24">
        <f t="shared" si="3"/>
        <v>0</v>
      </c>
    </row>
    <row r="20" spans="1:8" x14ac:dyDescent="0.25">
      <c r="A20" s="23"/>
      <c r="B20" s="24"/>
      <c r="C20" s="24"/>
      <c r="D20" s="24"/>
      <c r="E20" s="24"/>
      <c r="F20" s="24"/>
      <c r="G20" s="24"/>
      <c r="H20" s="24"/>
    </row>
    <row r="21" spans="1:8" x14ac:dyDescent="0.25">
      <c r="A21" s="23" t="s">
        <v>153</v>
      </c>
      <c r="B21" s="24">
        <f t="shared" ref="B21:H21" si="4">SUM(B22:B24)</f>
        <v>0</v>
      </c>
      <c r="C21" s="24">
        <f t="shared" si="4"/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</row>
    <row r="22" spans="1:8" x14ac:dyDescent="0.25">
      <c r="A22" s="28" t="s">
        <v>154</v>
      </c>
      <c r="B22" s="26"/>
      <c r="C22" s="26"/>
      <c r="D22" s="26"/>
      <c r="E22" s="26"/>
      <c r="F22" s="26">
        <f>B22+C22-D22+E22</f>
        <v>0</v>
      </c>
      <c r="G22" s="26"/>
      <c r="H22" s="26"/>
    </row>
    <row r="23" spans="1:8" x14ac:dyDescent="0.25">
      <c r="A23" s="28" t="s">
        <v>155</v>
      </c>
      <c r="B23" s="26"/>
      <c r="C23" s="26"/>
      <c r="D23" s="26"/>
      <c r="E23" s="26"/>
      <c r="F23" s="26">
        <f>B23+C23-D23+E23</f>
        <v>0</v>
      </c>
      <c r="G23" s="26"/>
      <c r="H23" s="26"/>
    </row>
    <row r="24" spans="1:8" x14ac:dyDescent="0.25">
      <c r="A24" s="28" t="s">
        <v>156</v>
      </c>
      <c r="B24" s="26"/>
      <c r="C24" s="26"/>
      <c r="D24" s="26"/>
      <c r="E24" s="26"/>
      <c r="F24" s="26">
        <f>B24+C24-D24+E24</f>
        <v>0</v>
      </c>
      <c r="G24" s="26"/>
      <c r="H24" s="26"/>
    </row>
    <row r="25" spans="1:8" x14ac:dyDescent="0.25">
      <c r="A25" s="30"/>
      <c r="B25" s="31"/>
      <c r="C25" s="31"/>
      <c r="D25" s="31"/>
      <c r="E25" s="31"/>
      <c r="F25" s="31"/>
      <c r="G25" s="31"/>
      <c r="H25" s="31"/>
    </row>
    <row r="26" spans="1:8" ht="25.5" x14ac:dyDescent="0.25">
      <c r="A26" s="29" t="s">
        <v>157</v>
      </c>
      <c r="B26" s="24">
        <f t="shared" ref="B26:H26" si="5">SUM(B27:B29)</f>
        <v>0</v>
      </c>
      <c r="C26" s="24">
        <f t="shared" si="5"/>
        <v>0</v>
      </c>
      <c r="D26" s="24">
        <f t="shared" si="5"/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</row>
    <row r="27" spans="1:8" x14ac:dyDescent="0.25">
      <c r="A27" s="28" t="s">
        <v>158</v>
      </c>
      <c r="B27" s="26"/>
      <c r="C27" s="26"/>
      <c r="D27" s="26"/>
      <c r="E27" s="26"/>
      <c r="F27" s="26">
        <f>B27+C27-D27+E27</f>
        <v>0</v>
      </c>
      <c r="G27" s="26"/>
      <c r="H27" s="26"/>
    </row>
    <row r="28" spans="1:8" x14ac:dyDescent="0.25">
      <c r="A28" s="28" t="s">
        <v>159</v>
      </c>
      <c r="B28" s="26"/>
      <c r="C28" s="26"/>
      <c r="D28" s="26"/>
      <c r="E28" s="26"/>
      <c r="F28" s="26">
        <f>B28+C28-D28+E28</f>
        <v>0</v>
      </c>
      <c r="G28" s="26"/>
      <c r="H28" s="26"/>
    </row>
    <row r="29" spans="1:8" x14ac:dyDescent="0.25">
      <c r="A29" s="28" t="s">
        <v>160</v>
      </c>
      <c r="B29" s="26"/>
      <c r="C29" s="26"/>
      <c r="D29" s="26"/>
      <c r="E29" s="26"/>
      <c r="F29" s="26">
        <f>B29+C29-D29+E29</f>
        <v>0</v>
      </c>
      <c r="G29" s="26"/>
      <c r="H29" s="26"/>
    </row>
    <row r="30" spans="1:8" ht="15.75" thickBot="1" x14ac:dyDescent="0.3">
      <c r="A30" s="32"/>
      <c r="B30" s="33"/>
      <c r="C30" s="33"/>
      <c r="D30" s="33"/>
      <c r="E30" s="33"/>
      <c r="F30" s="33"/>
      <c r="G30" s="33"/>
      <c r="H30" s="33"/>
    </row>
    <row r="31" spans="1:8" x14ac:dyDescent="0.25">
      <c r="A31" s="163" t="s">
        <v>161</v>
      </c>
      <c r="B31" s="163"/>
      <c r="C31" s="163"/>
      <c r="D31" s="163"/>
      <c r="E31" s="163"/>
      <c r="F31" s="163"/>
      <c r="G31" s="163"/>
      <c r="H31" s="163"/>
    </row>
    <row r="32" spans="1:8" x14ac:dyDescent="0.25">
      <c r="A32" s="34" t="s">
        <v>162</v>
      </c>
      <c r="B32" s="35"/>
      <c r="C32" s="36"/>
      <c r="D32" s="36"/>
      <c r="E32" s="36"/>
      <c r="F32" s="36"/>
      <c r="G32" s="36"/>
      <c r="H32" s="36"/>
    </row>
    <row r="33" spans="1:8" ht="15.75" thickBot="1" x14ac:dyDescent="0.3">
      <c r="A33" s="37"/>
      <c r="B33" s="35"/>
      <c r="C33" s="35"/>
      <c r="D33" s="35"/>
      <c r="E33" s="35"/>
      <c r="F33" s="35"/>
      <c r="G33" s="35"/>
      <c r="H33" s="35"/>
    </row>
    <row r="34" spans="1:8" x14ac:dyDescent="0.25">
      <c r="A34" s="164" t="s">
        <v>163</v>
      </c>
      <c r="B34" s="164" t="s">
        <v>164</v>
      </c>
      <c r="C34" s="164" t="s">
        <v>165</v>
      </c>
      <c r="D34" s="38" t="s">
        <v>166</v>
      </c>
      <c r="E34" s="164" t="s">
        <v>167</v>
      </c>
      <c r="F34" s="38" t="s">
        <v>168</v>
      </c>
      <c r="G34" s="35"/>
      <c r="H34" s="35"/>
    </row>
    <row r="35" spans="1:8" ht="15.75" thickBot="1" x14ac:dyDescent="0.3">
      <c r="A35" s="165"/>
      <c r="B35" s="165"/>
      <c r="C35" s="165"/>
      <c r="D35" s="39" t="s">
        <v>169</v>
      </c>
      <c r="E35" s="165"/>
      <c r="F35" s="39" t="s">
        <v>170</v>
      </c>
      <c r="G35" s="35"/>
      <c r="H35" s="35"/>
    </row>
    <row r="36" spans="1:8" x14ac:dyDescent="0.25">
      <c r="A36" s="40" t="s">
        <v>171</v>
      </c>
      <c r="B36" s="24">
        <f>SUM(B37:B39)</f>
        <v>0</v>
      </c>
      <c r="C36" s="24">
        <f>SUM(C37:C39)</f>
        <v>0</v>
      </c>
      <c r="D36" s="24">
        <f>SUM(D37:D39)</f>
        <v>0</v>
      </c>
      <c r="E36" s="24">
        <f>SUM(E37:E39)</f>
        <v>0</v>
      </c>
      <c r="F36" s="24">
        <f>SUM(F37:F39)</f>
        <v>0</v>
      </c>
      <c r="G36" s="35"/>
      <c r="H36" s="35"/>
    </row>
    <row r="37" spans="1:8" x14ac:dyDescent="0.25">
      <c r="A37" s="28" t="s">
        <v>172</v>
      </c>
      <c r="B37" s="26"/>
      <c r="C37" s="26"/>
      <c r="D37" s="26"/>
      <c r="E37" s="26"/>
      <c r="F37" s="26"/>
      <c r="G37" s="35"/>
      <c r="H37" s="35"/>
    </row>
    <row r="38" spans="1:8" x14ac:dyDescent="0.25">
      <c r="A38" s="28" t="s">
        <v>173</v>
      </c>
      <c r="B38" s="26"/>
      <c r="C38" s="26"/>
      <c r="D38" s="26"/>
      <c r="E38" s="26"/>
      <c r="F38" s="26"/>
      <c r="G38" s="35"/>
      <c r="H38" s="35"/>
    </row>
    <row r="39" spans="1:8" ht="15.75" thickBot="1" x14ac:dyDescent="0.3">
      <c r="A39" s="41" t="s">
        <v>174</v>
      </c>
      <c r="B39" s="42"/>
      <c r="C39" s="42"/>
      <c r="D39" s="42"/>
      <c r="E39" s="42"/>
      <c r="F39" s="42"/>
      <c r="G39" s="35"/>
      <c r="H39" s="35"/>
    </row>
  </sheetData>
  <mergeCells count="9">
    <mergeCell ref="A34:A35"/>
    <mergeCell ref="B34:B35"/>
    <mergeCell ref="C34:C35"/>
    <mergeCell ref="E34:E35"/>
    <mergeCell ref="A2:H2"/>
    <mergeCell ref="A3:H3"/>
    <mergeCell ref="A4:H4"/>
    <mergeCell ref="A5:H5"/>
    <mergeCell ref="A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4ED4-8DD8-453B-AE9C-CE32BBEB4B1D}">
  <dimension ref="B1:L22"/>
  <sheetViews>
    <sheetView workbookViewId="0">
      <selection activeCell="C11" sqref="C11"/>
    </sheetView>
  </sheetViews>
  <sheetFormatPr baseColWidth="10" defaultRowHeight="15" x14ac:dyDescent="0.25"/>
  <cols>
    <col min="1" max="1" width="2.5703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57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2" ht="15.75" thickBot="1" x14ac:dyDescent="0.3">
      <c r="B3" s="160" t="s">
        <v>175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</row>
    <row r="4" spans="2:12" ht="15.75" thickBot="1" x14ac:dyDescent="0.3">
      <c r="B4" s="160" t="s">
        <v>125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2:12" ht="15.75" thickBot="1" x14ac:dyDescent="0.3">
      <c r="B5" s="160" t="s">
        <v>3</v>
      </c>
      <c r="C5" s="161"/>
      <c r="D5" s="161"/>
      <c r="E5" s="161"/>
      <c r="F5" s="161"/>
      <c r="G5" s="161"/>
      <c r="H5" s="161"/>
      <c r="I5" s="161"/>
      <c r="J5" s="161"/>
      <c r="K5" s="161"/>
      <c r="L5" s="162"/>
    </row>
    <row r="6" spans="2:12" ht="102" x14ac:dyDescent="0.25">
      <c r="B6" s="51" t="s">
        <v>176</v>
      </c>
      <c r="C6" s="52" t="s">
        <v>177</v>
      </c>
      <c r="D6" s="52" t="s">
        <v>178</v>
      </c>
      <c r="E6" s="52" t="s">
        <v>179</v>
      </c>
      <c r="F6" s="52" t="s">
        <v>180</v>
      </c>
      <c r="G6" s="52" t="s">
        <v>181</v>
      </c>
      <c r="H6" s="52" t="s">
        <v>182</v>
      </c>
      <c r="I6" s="52" t="s">
        <v>183</v>
      </c>
      <c r="J6" s="52" t="s">
        <v>184</v>
      </c>
      <c r="K6" s="52" t="s">
        <v>185</v>
      </c>
      <c r="L6" s="52" t="s">
        <v>186</v>
      </c>
    </row>
    <row r="7" spans="2:12" ht="15.75" thickBot="1" x14ac:dyDescent="0.3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187</v>
      </c>
      <c r="H7" s="22" t="s">
        <v>140</v>
      </c>
      <c r="I7" s="22" t="s">
        <v>141</v>
      </c>
      <c r="J7" s="22" t="s">
        <v>188</v>
      </c>
      <c r="K7" s="22" t="s">
        <v>189</v>
      </c>
      <c r="L7" s="22" t="s">
        <v>190</v>
      </c>
    </row>
    <row r="8" spans="2:12" x14ac:dyDescent="0.25"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2:12" ht="25.5" x14ac:dyDescent="0.25">
      <c r="B9" s="46" t="s">
        <v>191</v>
      </c>
      <c r="C9" s="24">
        <f>SUM(C10:C13)</f>
        <v>0</v>
      </c>
      <c r="D9" s="24">
        <f t="shared" ref="D9:L9" si="0">SUM(D10:D13)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</row>
    <row r="10" spans="2:12" x14ac:dyDescent="0.25">
      <c r="B10" s="47" t="s">
        <v>192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x14ac:dyDescent="0.25">
      <c r="B11" s="47" t="s">
        <v>193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 t="shared" ref="L11:L20" si="1">F11-K11</f>
        <v>0</v>
      </c>
    </row>
    <row r="12" spans="2:12" x14ac:dyDescent="0.25">
      <c r="B12" s="47" t="s">
        <v>194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 t="shared" si="1"/>
        <v>0</v>
      </c>
    </row>
    <row r="13" spans="2:12" x14ac:dyDescent="0.25">
      <c r="B13" s="47" t="s">
        <v>195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 t="shared" si="1"/>
        <v>0</v>
      </c>
    </row>
    <row r="14" spans="2:12" x14ac:dyDescent="0.25">
      <c r="B14" s="48"/>
      <c r="C14" s="26"/>
      <c r="D14" s="26"/>
      <c r="E14" s="26"/>
      <c r="F14" s="26"/>
      <c r="G14" s="26"/>
      <c r="H14" s="26"/>
      <c r="I14" s="26"/>
      <c r="J14" s="26"/>
      <c r="K14" s="26"/>
      <c r="L14" s="26">
        <f t="shared" si="1"/>
        <v>0</v>
      </c>
    </row>
    <row r="15" spans="2:12" x14ac:dyDescent="0.25">
      <c r="B15" s="46" t="s">
        <v>196</v>
      </c>
      <c r="C15" s="24">
        <f>SUM(C16:C19)</f>
        <v>0</v>
      </c>
      <c r="D15" s="24">
        <f t="shared" ref="D15:L15" si="2">SUM(D16:D19)</f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</row>
    <row r="16" spans="2:12" x14ac:dyDescent="0.25">
      <c r="B16" s="47" t="s">
        <v>197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 t="shared" si="1"/>
        <v>0</v>
      </c>
    </row>
    <row r="17" spans="2:12" x14ac:dyDescent="0.25">
      <c r="B17" s="47" t="s">
        <v>198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 t="shared" si="1"/>
        <v>0</v>
      </c>
    </row>
    <row r="18" spans="2:12" x14ac:dyDescent="0.25">
      <c r="B18" s="47" t="s">
        <v>199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 t="shared" si="1"/>
        <v>0</v>
      </c>
    </row>
    <row r="19" spans="2:12" x14ac:dyDescent="0.25">
      <c r="B19" s="47" t="s">
        <v>200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 t="shared" si="1"/>
        <v>0</v>
      </c>
    </row>
    <row r="20" spans="2:12" x14ac:dyDescent="0.25">
      <c r="B20" s="48"/>
      <c r="C20" s="26"/>
      <c r="D20" s="26"/>
      <c r="E20" s="26"/>
      <c r="F20" s="26"/>
      <c r="G20" s="26"/>
      <c r="H20" s="26"/>
      <c r="I20" s="26"/>
      <c r="J20" s="26"/>
      <c r="K20" s="26"/>
      <c r="L20" s="26">
        <f t="shared" si="1"/>
        <v>0</v>
      </c>
    </row>
    <row r="21" spans="2:12" ht="38.25" x14ac:dyDescent="0.25">
      <c r="B21" s="46" t="s">
        <v>201</v>
      </c>
      <c r="C21" s="24">
        <f>C9+C15</f>
        <v>0</v>
      </c>
      <c r="D21" s="24">
        <f t="shared" ref="D21:L21" si="3">D9+D15</f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</row>
    <row r="22" spans="2:12" ht="15.75" thickBot="1" x14ac:dyDescent="0.3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</row>
  </sheetData>
  <mergeCells count="4">
    <mergeCell ref="B2:L2"/>
    <mergeCell ref="B3:L3"/>
    <mergeCell ref="B4:L4"/>
    <mergeCell ref="B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F6AD-1EB8-486F-B30B-8DD58B88CC47}">
  <dimension ref="B1:E85"/>
  <sheetViews>
    <sheetView workbookViewId="0">
      <selection activeCell="B1" sqref="B1"/>
    </sheetView>
  </sheetViews>
  <sheetFormatPr baseColWidth="10" defaultRowHeight="15" x14ac:dyDescent="0.25"/>
  <cols>
    <col min="1" max="1" width="4.140625" customWidth="1"/>
    <col min="2" max="2" width="69.7109375" bestFit="1" customWidth="1"/>
    <col min="3" max="3" width="17.7109375" customWidth="1"/>
    <col min="4" max="4" width="18" customWidth="1"/>
    <col min="5" max="5" width="20.85546875" customWidth="1"/>
  </cols>
  <sheetData>
    <row r="1" spans="2:5" ht="15.75" thickBot="1" x14ac:dyDescent="0.3"/>
    <row r="2" spans="2:5" x14ac:dyDescent="0.25">
      <c r="B2" s="148" t="s">
        <v>0</v>
      </c>
      <c r="C2" s="149"/>
      <c r="D2" s="149"/>
      <c r="E2" s="150"/>
    </row>
    <row r="3" spans="2:5" x14ac:dyDescent="0.25">
      <c r="B3" s="166" t="s">
        <v>202</v>
      </c>
      <c r="C3" s="167"/>
      <c r="D3" s="167"/>
      <c r="E3" s="168"/>
    </row>
    <row r="4" spans="2:5" x14ac:dyDescent="0.25">
      <c r="B4" s="166" t="s">
        <v>125</v>
      </c>
      <c r="C4" s="167"/>
      <c r="D4" s="167"/>
      <c r="E4" s="168"/>
    </row>
    <row r="5" spans="2:5" ht="15.75" thickBot="1" x14ac:dyDescent="0.3">
      <c r="B5" s="169" t="s">
        <v>3</v>
      </c>
      <c r="C5" s="170"/>
      <c r="D5" s="170"/>
      <c r="E5" s="171"/>
    </row>
    <row r="6" spans="2:5" ht="15.75" thickBot="1" x14ac:dyDescent="0.3">
      <c r="B6" s="55"/>
      <c r="C6" s="55"/>
      <c r="D6" s="55"/>
      <c r="E6" s="55"/>
    </row>
    <row r="7" spans="2:5" x14ac:dyDescent="0.25">
      <c r="B7" s="172" t="s">
        <v>4</v>
      </c>
      <c r="C7" s="2" t="s">
        <v>203</v>
      </c>
      <c r="D7" s="174" t="s">
        <v>204</v>
      </c>
      <c r="E7" s="2" t="s">
        <v>205</v>
      </c>
    </row>
    <row r="8" spans="2:5" ht="15.75" thickBot="1" x14ac:dyDescent="0.3">
      <c r="B8" s="173"/>
      <c r="C8" s="3" t="s">
        <v>206</v>
      </c>
      <c r="D8" s="175"/>
      <c r="E8" s="3" t="s">
        <v>207</v>
      </c>
    </row>
    <row r="9" spans="2:5" x14ac:dyDescent="0.25">
      <c r="B9" s="56" t="s">
        <v>208</v>
      </c>
      <c r="C9" s="57">
        <f>SUM(C10:C12)</f>
        <v>0</v>
      </c>
      <c r="D9" s="57">
        <f>SUM(D10:D12)</f>
        <v>294.97000000000003</v>
      </c>
      <c r="E9" s="57">
        <f>SUM(E10:E12)</f>
        <v>294.97000000000003</v>
      </c>
    </row>
    <row r="10" spans="2:5" x14ac:dyDescent="0.25">
      <c r="B10" s="58" t="s">
        <v>209</v>
      </c>
      <c r="C10" s="59">
        <v>0</v>
      </c>
      <c r="D10" s="59">
        <v>294.97000000000003</v>
      </c>
      <c r="E10" s="59">
        <v>294.97000000000003</v>
      </c>
    </row>
    <row r="11" spans="2:5" x14ac:dyDescent="0.25">
      <c r="B11" s="58" t="s">
        <v>210</v>
      </c>
      <c r="C11" s="59"/>
      <c r="D11" s="59"/>
      <c r="E11" s="59"/>
    </row>
    <row r="12" spans="2:5" x14ac:dyDescent="0.25">
      <c r="B12" s="58" t="s">
        <v>211</v>
      </c>
      <c r="C12" s="59">
        <f>C48</f>
        <v>0</v>
      </c>
      <c r="D12" s="59">
        <f>D48</f>
        <v>0</v>
      </c>
      <c r="E12" s="59">
        <f>E48</f>
        <v>0</v>
      </c>
    </row>
    <row r="13" spans="2:5" x14ac:dyDescent="0.25">
      <c r="B13" s="56"/>
      <c r="C13" s="59"/>
      <c r="D13" s="59"/>
      <c r="E13" s="59"/>
    </row>
    <row r="14" spans="2:5" x14ac:dyDescent="0.25">
      <c r="B14" s="56" t="s">
        <v>243</v>
      </c>
      <c r="C14" s="57">
        <f>SUM(C15:C16)</f>
        <v>31593694</v>
      </c>
      <c r="D14" s="57">
        <f>SUM(D15:D16)</f>
        <v>6817184.1099999994</v>
      </c>
      <c r="E14" s="57">
        <f>SUM(E15:E16)</f>
        <v>6817184.1099999994</v>
      </c>
    </row>
    <row r="15" spans="2:5" x14ac:dyDescent="0.25">
      <c r="B15" s="58" t="s">
        <v>212</v>
      </c>
      <c r="C15" s="59">
        <v>15199017</v>
      </c>
      <c r="D15" s="59">
        <v>3088720.35</v>
      </c>
      <c r="E15" s="59">
        <v>3088720.35</v>
      </c>
    </row>
    <row r="16" spans="2:5" x14ac:dyDescent="0.25">
      <c r="B16" s="58" t="s">
        <v>213</v>
      </c>
      <c r="C16" s="59">
        <v>16394677</v>
      </c>
      <c r="D16" s="59">
        <v>3728463.76</v>
      </c>
      <c r="E16" s="59">
        <v>3728463.76</v>
      </c>
    </row>
    <row r="17" spans="2:5" x14ac:dyDescent="0.25">
      <c r="B17" s="60"/>
      <c r="C17" s="59"/>
      <c r="D17" s="59"/>
      <c r="E17" s="59"/>
    </row>
    <row r="18" spans="2:5" x14ac:dyDescent="0.25">
      <c r="B18" s="56" t="s">
        <v>214</v>
      </c>
      <c r="C18" s="57">
        <f>SUM(C19:C20)</f>
        <v>0</v>
      </c>
      <c r="D18" s="57">
        <f>SUM(D19:D20)</f>
        <v>0</v>
      </c>
      <c r="E18" s="57">
        <f>SUM(E19:E20)</f>
        <v>0</v>
      </c>
    </row>
    <row r="19" spans="2:5" x14ac:dyDescent="0.25">
      <c r="B19" s="58" t="s">
        <v>215</v>
      </c>
      <c r="C19" s="61"/>
      <c r="D19" s="59"/>
      <c r="E19" s="59"/>
    </row>
    <row r="20" spans="2:5" x14ac:dyDescent="0.25">
      <c r="B20" s="58" t="s">
        <v>216</v>
      </c>
      <c r="C20" s="61"/>
      <c r="D20" s="59"/>
      <c r="E20" s="59"/>
    </row>
    <row r="21" spans="2:5" x14ac:dyDescent="0.25">
      <c r="B21" s="60"/>
      <c r="C21" s="59"/>
      <c r="D21" s="59"/>
      <c r="E21" s="59"/>
    </row>
    <row r="22" spans="2:5" x14ac:dyDescent="0.25">
      <c r="B22" s="56" t="s">
        <v>217</v>
      </c>
      <c r="C22" s="57">
        <f>C9-C14+C18</f>
        <v>-31593694</v>
      </c>
      <c r="D22" s="56">
        <f>D9-D14+D18</f>
        <v>-6816889.1399999997</v>
      </c>
      <c r="E22" s="56">
        <f>E9-E14+E18</f>
        <v>-6816889.1399999997</v>
      </c>
    </row>
    <row r="23" spans="2:5" x14ac:dyDescent="0.25">
      <c r="B23" s="56"/>
      <c r="C23" s="59"/>
      <c r="D23" s="60"/>
      <c r="E23" s="60"/>
    </row>
    <row r="24" spans="2:5" x14ac:dyDescent="0.25">
      <c r="B24" s="56" t="s">
        <v>218</v>
      </c>
      <c r="C24" s="57">
        <f>C22-C12</f>
        <v>-31593694</v>
      </c>
      <c r="D24" s="56">
        <f>D22-D12</f>
        <v>-6816889.1399999997</v>
      </c>
      <c r="E24" s="56">
        <f>E22-E12</f>
        <v>-6816889.1399999997</v>
      </c>
    </row>
    <row r="25" spans="2:5" x14ac:dyDescent="0.25">
      <c r="B25" s="56"/>
      <c r="C25" s="59"/>
      <c r="D25" s="60"/>
      <c r="E25" s="60"/>
    </row>
    <row r="26" spans="2:5" ht="25.5" x14ac:dyDescent="0.25">
      <c r="B26" s="56" t="s">
        <v>219</v>
      </c>
      <c r="C26" s="57">
        <f>C24-C18</f>
        <v>-31593694</v>
      </c>
      <c r="D26" s="57">
        <f>D24-D18</f>
        <v>-6816889.1399999997</v>
      </c>
      <c r="E26" s="57">
        <f>E24-E18</f>
        <v>-6816889.1399999997</v>
      </c>
    </row>
    <row r="27" spans="2:5" ht="15.75" thickBot="1" x14ac:dyDescent="0.3">
      <c r="B27" s="62"/>
      <c r="C27" s="63"/>
      <c r="D27" s="63"/>
      <c r="E27" s="63"/>
    </row>
    <row r="28" spans="2:5" ht="15.75" thickBot="1" x14ac:dyDescent="0.3">
      <c r="B28" s="182"/>
      <c r="C28" s="182"/>
      <c r="D28" s="182"/>
      <c r="E28" s="182"/>
    </row>
    <row r="29" spans="2:5" ht="15.75" thickBot="1" x14ac:dyDescent="0.3">
      <c r="B29" s="64" t="s">
        <v>220</v>
      </c>
      <c r="C29" s="65" t="s">
        <v>221</v>
      </c>
      <c r="D29" s="65" t="s">
        <v>204</v>
      </c>
      <c r="E29" s="65" t="s">
        <v>222</v>
      </c>
    </row>
    <row r="30" spans="2:5" x14ac:dyDescent="0.25">
      <c r="B30" s="66"/>
      <c r="C30" s="59"/>
      <c r="D30" s="59"/>
      <c r="E30" s="59"/>
    </row>
    <row r="31" spans="2:5" x14ac:dyDescent="0.25">
      <c r="B31" s="56" t="s">
        <v>223</v>
      </c>
      <c r="C31" s="57">
        <f>SUM(C32:C33)</f>
        <v>0</v>
      </c>
      <c r="D31" s="56">
        <f>SUM(D32:D33)</f>
        <v>0</v>
      </c>
      <c r="E31" s="56">
        <f>SUM(E32:E33)</f>
        <v>0</v>
      </c>
    </row>
    <row r="32" spans="2:5" x14ac:dyDescent="0.25">
      <c r="B32" s="58" t="s">
        <v>224</v>
      </c>
      <c r="C32" s="59"/>
      <c r="D32" s="60"/>
      <c r="E32" s="60"/>
    </row>
    <row r="33" spans="2:5" x14ac:dyDescent="0.25">
      <c r="B33" s="58" t="s">
        <v>225</v>
      </c>
      <c r="C33" s="59"/>
      <c r="D33" s="60"/>
      <c r="E33" s="60"/>
    </row>
    <row r="34" spans="2:5" x14ac:dyDescent="0.25">
      <c r="B34" s="56"/>
      <c r="C34" s="59"/>
      <c r="D34" s="59"/>
      <c r="E34" s="59"/>
    </row>
    <row r="35" spans="2:5" x14ac:dyDescent="0.25">
      <c r="B35" s="56" t="s">
        <v>226</v>
      </c>
      <c r="C35" s="57">
        <f>C26+C31</f>
        <v>-31593694</v>
      </c>
      <c r="D35" s="57">
        <f>D26+D31</f>
        <v>-6816889.1399999997</v>
      </c>
      <c r="E35" s="57">
        <f>E26+E31</f>
        <v>-6816889.1399999997</v>
      </c>
    </row>
    <row r="36" spans="2:5" ht="15.75" thickBot="1" x14ac:dyDescent="0.3">
      <c r="B36" s="67"/>
      <c r="C36" s="68"/>
      <c r="D36" s="68"/>
      <c r="E36" s="68"/>
    </row>
    <row r="37" spans="2:5" ht="15.75" thickBot="1" x14ac:dyDescent="0.3">
      <c r="B37" s="69"/>
      <c r="C37" s="69"/>
      <c r="D37" s="69"/>
      <c r="E37" s="69"/>
    </row>
    <row r="38" spans="2:5" x14ac:dyDescent="0.25">
      <c r="B38" s="176" t="s">
        <v>220</v>
      </c>
      <c r="C38" s="178" t="s">
        <v>227</v>
      </c>
      <c r="D38" s="180" t="s">
        <v>204</v>
      </c>
      <c r="E38" s="70" t="s">
        <v>205</v>
      </c>
    </row>
    <row r="39" spans="2:5" ht="15.75" thickBot="1" x14ac:dyDescent="0.3">
      <c r="B39" s="177"/>
      <c r="C39" s="179"/>
      <c r="D39" s="181"/>
      <c r="E39" s="71" t="s">
        <v>222</v>
      </c>
    </row>
    <row r="40" spans="2:5" x14ac:dyDescent="0.25">
      <c r="B40" s="72"/>
      <c r="C40" s="73"/>
      <c r="D40" s="73"/>
      <c r="E40" s="73"/>
    </row>
    <row r="41" spans="2:5" x14ac:dyDescent="0.25">
      <c r="B41" s="74" t="s">
        <v>228</v>
      </c>
      <c r="C41" s="75">
        <f>SUM(C42:C43)</f>
        <v>0</v>
      </c>
      <c r="D41" s="75">
        <f>SUM(D42:D43)</f>
        <v>0</v>
      </c>
      <c r="E41" s="75">
        <f>SUM(E42:E43)</f>
        <v>0</v>
      </c>
    </row>
    <row r="42" spans="2:5" x14ac:dyDescent="0.25">
      <c r="B42" s="76" t="s">
        <v>229</v>
      </c>
      <c r="C42" s="73"/>
      <c r="D42" s="77"/>
      <c r="E42" s="77"/>
    </row>
    <row r="43" spans="2:5" x14ac:dyDescent="0.25">
      <c r="B43" s="76" t="s">
        <v>230</v>
      </c>
      <c r="C43" s="73"/>
      <c r="D43" s="77"/>
      <c r="E43" s="77"/>
    </row>
    <row r="44" spans="2:5" x14ac:dyDescent="0.25">
      <c r="B44" s="74" t="s">
        <v>231</v>
      </c>
      <c r="C44" s="75">
        <f>SUM(C45:C46)</f>
        <v>0</v>
      </c>
      <c r="D44" s="75">
        <f>SUM(D45:D46)</f>
        <v>0</v>
      </c>
      <c r="E44" s="75">
        <f>SUM(E45:E46)</f>
        <v>0</v>
      </c>
    </row>
    <row r="45" spans="2:5" x14ac:dyDescent="0.25">
      <c r="B45" s="76" t="s">
        <v>232</v>
      </c>
      <c r="C45" s="73"/>
      <c r="D45" s="77"/>
      <c r="E45" s="77"/>
    </row>
    <row r="46" spans="2:5" x14ac:dyDescent="0.25">
      <c r="B46" s="76" t="s">
        <v>233</v>
      </c>
      <c r="C46" s="73"/>
      <c r="D46" s="77"/>
      <c r="E46" s="77"/>
    </row>
    <row r="47" spans="2:5" x14ac:dyDescent="0.25">
      <c r="B47" s="74"/>
      <c r="C47" s="73"/>
      <c r="D47" s="73"/>
      <c r="E47" s="73"/>
    </row>
    <row r="48" spans="2:5" x14ac:dyDescent="0.25">
      <c r="B48" s="74" t="s">
        <v>234</v>
      </c>
      <c r="C48" s="75">
        <f>C41-C44</f>
        <v>0</v>
      </c>
      <c r="D48" s="74">
        <f>D41-D44</f>
        <v>0</v>
      </c>
      <c r="E48" s="74">
        <f>E41-E44</f>
        <v>0</v>
      </c>
    </row>
    <row r="49" spans="2:5" ht="15.75" thickBot="1" x14ac:dyDescent="0.3">
      <c r="B49" s="78"/>
      <c r="C49" s="79"/>
      <c r="D49" s="78"/>
      <c r="E49" s="78"/>
    </row>
    <row r="50" spans="2:5" ht="15.75" thickBot="1" x14ac:dyDescent="0.3">
      <c r="B50" s="69"/>
      <c r="C50" s="69"/>
      <c r="D50" s="69"/>
      <c r="E50" s="69"/>
    </row>
    <row r="51" spans="2:5" x14ac:dyDescent="0.25">
      <c r="B51" s="176" t="s">
        <v>220</v>
      </c>
      <c r="C51" s="70" t="s">
        <v>203</v>
      </c>
      <c r="D51" s="180" t="s">
        <v>204</v>
      </c>
      <c r="E51" s="70" t="s">
        <v>205</v>
      </c>
    </row>
    <row r="52" spans="2:5" ht="15.75" thickBot="1" x14ac:dyDescent="0.3">
      <c r="B52" s="177"/>
      <c r="C52" s="71" t="s">
        <v>221</v>
      </c>
      <c r="D52" s="181"/>
      <c r="E52" s="71" t="s">
        <v>222</v>
      </c>
    </row>
    <row r="53" spans="2:5" x14ac:dyDescent="0.25">
      <c r="B53" s="72"/>
      <c r="C53" s="73"/>
      <c r="D53" s="73"/>
      <c r="E53" s="73"/>
    </row>
    <row r="54" spans="2:5" x14ac:dyDescent="0.25">
      <c r="B54" s="77" t="s">
        <v>235</v>
      </c>
      <c r="C54" s="73">
        <f>C10</f>
        <v>0</v>
      </c>
      <c r="D54" s="77">
        <f>D10</f>
        <v>294.97000000000003</v>
      </c>
      <c r="E54" s="77">
        <f>E10</f>
        <v>294.97000000000003</v>
      </c>
    </row>
    <row r="55" spans="2:5" x14ac:dyDescent="0.25">
      <c r="B55" s="77"/>
      <c r="C55" s="73"/>
      <c r="D55" s="77"/>
      <c r="E55" s="77"/>
    </row>
    <row r="56" spans="2:5" x14ac:dyDescent="0.25">
      <c r="B56" s="80" t="s">
        <v>236</v>
      </c>
      <c r="C56" s="73">
        <f>C42-C45</f>
        <v>0</v>
      </c>
      <c r="D56" s="77">
        <f>D42-D45</f>
        <v>0</v>
      </c>
      <c r="E56" s="77">
        <f>E42-E45</f>
        <v>0</v>
      </c>
    </row>
    <row r="57" spans="2:5" x14ac:dyDescent="0.25">
      <c r="B57" s="76" t="s">
        <v>229</v>
      </c>
      <c r="C57" s="73">
        <f>C42</f>
        <v>0</v>
      </c>
      <c r="D57" s="77">
        <f>D42</f>
        <v>0</v>
      </c>
      <c r="E57" s="77">
        <f>E42</f>
        <v>0</v>
      </c>
    </row>
    <row r="58" spans="2:5" x14ac:dyDescent="0.25">
      <c r="B58" s="76" t="s">
        <v>232</v>
      </c>
      <c r="C58" s="73">
        <f>C45</f>
        <v>0</v>
      </c>
      <c r="D58" s="77">
        <f>D45</f>
        <v>0</v>
      </c>
      <c r="E58" s="77">
        <f>E45</f>
        <v>0</v>
      </c>
    </row>
    <row r="59" spans="2:5" x14ac:dyDescent="0.25">
      <c r="B59" s="81"/>
      <c r="C59" s="73"/>
      <c r="D59" s="77"/>
      <c r="E59" s="77"/>
    </row>
    <row r="60" spans="2:5" x14ac:dyDescent="0.25">
      <c r="B60" s="81" t="s">
        <v>212</v>
      </c>
      <c r="C60" s="73">
        <f>C15</f>
        <v>15199017</v>
      </c>
      <c r="D60" s="73">
        <f>D15</f>
        <v>3088720.35</v>
      </c>
      <c r="E60" s="73">
        <f>E15</f>
        <v>3088720.35</v>
      </c>
    </row>
    <row r="61" spans="2:5" x14ac:dyDescent="0.25">
      <c r="B61" s="81"/>
      <c r="C61" s="73"/>
      <c r="D61" s="73"/>
      <c r="E61" s="73"/>
    </row>
    <row r="62" spans="2:5" x14ac:dyDescent="0.25">
      <c r="B62" s="81" t="s">
        <v>215</v>
      </c>
      <c r="C62" s="82"/>
      <c r="D62" s="73">
        <f>D19</f>
        <v>0</v>
      </c>
      <c r="E62" s="73">
        <f>E19</f>
        <v>0</v>
      </c>
    </row>
    <row r="63" spans="2:5" x14ac:dyDescent="0.25">
      <c r="B63" s="81"/>
      <c r="C63" s="73"/>
      <c r="D63" s="73"/>
      <c r="E63" s="73"/>
    </row>
    <row r="64" spans="2:5" x14ac:dyDescent="0.25">
      <c r="B64" s="83" t="s">
        <v>237</v>
      </c>
      <c r="C64" s="75">
        <f>C54+C56-C60+C62</f>
        <v>-15199017</v>
      </c>
      <c r="D64" s="74">
        <f>D54+D56-D60+D62</f>
        <v>-3088425.38</v>
      </c>
      <c r="E64" s="74">
        <f>E54+E56-E60+E62</f>
        <v>-3088425.38</v>
      </c>
    </row>
    <row r="65" spans="2:5" x14ac:dyDescent="0.25">
      <c r="B65" s="83"/>
      <c r="C65" s="75"/>
      <c r="D65" s="74"/>
      <c r="E65" s="74"/>
    </row>
    <row r="66" spans="2:5" ht="25.5" x14ac:dyDescent="0.25">
      <c r="B66" s="84" t="s">
        <v>238</v>
      </c>
      <c r="C66" s="75">
        <f>C64-C56</f>
        <v>-15199017</v>
      </c>
      <c r="D66" s="74">
        <f>D64-D56</f>
        <v>-3088425.38</v>
      </c>
      <c r="E66" s="74">
        <f>E64-E56</f>
        <v>-3088425.38</v>
      </c>
    </row>
    <row r="67" spans="2:5" ht="15.75" thickBot="1" x14ac:dyDescent="0.3">
      <c r="B67" s="78"/>
      <c r="C67" s="79"/>
      <c r="D67" s="78"/>
      <c r="E67" s="78"/>
    </row>
    <row r="68" spans="2:5" ht="15.75" thickBot="1" x14ac:dyDescent="0.3">
      <c r="B68" s="69"/>
      <c r="C68" s="69"/>
      <c r="D68" s="69"/>
      <c r="E68" s="69"/>
    </row>
    <row r="69" spans="2:5" x14ac:dyDescent="0.25">
      <c r="B69" s="176" t="s">
        <v>220</v>
      </c>
      <c r="C69" s="178" t="s">
        <v>227</v>
      </c>
      <c r="D69" s="180" t="s">
        <v>204</v>
      </c>
      <c r="E69" s="70" t="s">
        <v>205</v>
      </c>
    </row>
    <row r="70" spans="2:5" ht="15.75" thickBot="1" x14ac:dyDescent="0.3">
      <c r="B70" s="177"/>
      <c r="C70" s="179"/>
      <c r="D70" s="181"/>
      <c r="E70" s="71" t="s">
        <v>222</v>
      </c>
    </row>
    <row r="71" spans="2:5" x14ac:dyDescent="0.25">
      <c r="B71" s="72"/>
      <c r="C71" s="73"/>
      <c r="D71" s="73"/>
      <c r="E71" s="73"/>
    </row>
    <row r="72" spans="2:5" x14ac:dyDescent="0.25">
      <c r="B72" s="77" t="s">
        <v>210</v>
      </c>
      <c r="C72" s="73">
        <f>C11</f>
        <v>0</v>
      </c>
      <c r="D72" s="77">
        <f>D11</f>
        <v>0</v>
      </c>
      <c r="E72" s="77">
        <f>E11</f>
        <v>0</v>
      </c>
    </row>
    <row r="73" spans="2:5" x14ac:dyDescent="0.25">
      <c r="B73" s="77"/>
      <c r="C73" s="73"/>
      <c r="D73" s="77"/>
      <c r="E73" s="77"/>
    </row>
    <row r="74" spans="2:5" ht="25.5" x14ac:dyDescent="0.25">
      <c r="B74" s="85" t="s">
        <v>239</v>
      </c>
      <c r="C74" s="73">
        <f>C75-C76</f>
        <v>0</v>
      </c>
      <c r="D74" s="77">
        <f>D75-D76</f>
        <v>0</v>
      </c>
      <c r="E74" s="77">
        <f>E75-E76</f>
        <v>0</v>
      </c>
    </row>
    <row r="75" spans="2:5" x14ac:dyDescent="0.25">
      <c r="B75" s="76" t="s">
        <v>230</v>
      </c>
      <c r="C75" s="73">
        <f>C43</f>
        <v>0</v>
      </c>
      <c r="D75" s="77">
        <f>D43</f>
        <v>0</v>
      </c>
      <c r="E75" s="77">
        <f>E43</f>
        <v>0</v>
      </c>
    </row>
    <row r="76" spans="2:5" x14ac:dyDescent="0.25">
      <c r="B76" s="76" t="s">
        <v>233</v>
      </c>
      <c r="C76" s="73">
        <f>C46</f>
        <v>0</v>
      </c>
      <c r="D76" s="77">
        <f>D46</f>
        <v>0</v>
      </c>
      <c r="E76" s="77">
        <f>E46</f>
        <v>0</v>
      </c>
    </row>
    <row r="77" spans="2:5" x14ac:dyDescent="0.25">
      <c r="B77" s="81"/>
      <c r="C77" s="73"/>
      <c r="D77" s="77"/>
      <c r="E77" s="77"/>
    </row>
    <row r="78" spans="2:5" x14ac:dyDescent="0.25">
      <c r="B78" s="81" t="s">
        <v>240</v>
      </c>
      <c r="C78" s="73">
        <f>C16</f>
        <v>16394677</v>
      </c>
      <c r="D78" s="73">
        <f>D16</f>
        <v>3728463.76</v>
      </c>
      <c r="E78" s="73">
        <f>E16</f>
        <v>3728463.76</v>
      </c>
    </row>
    <row r="79" spans="2:5" x14ac:dyDescent="0.25">
      <c r="B79" s="81"/>
      <c r="C79" s="73"/>
      <c r="D79" s="73"/>
      <c r="E79" s="73"/>
    </row>
    <row r="80" spans="2:5" x14ac:dyDescent="0.25">
      <c r="B80" s="81" t="s">
        <v>216</v>
      </c>
      <c r="C80" s="82"/>
      <c r="D80" s="73">
        <f>D20</f>
        <v>0</v>
      </c>
      <c r="E80" s="73">
        <f>E20</f>
        <v>0</v>
      </c>
    </row>
    <row r="81" spans="2:5" x14ac:dyDescent="0.25">
      <c r="B81" s="81"/>
      <c r="C81" s="73"/>
      <c r="D81" s="73"/>
      <c r="E81" s="73"/>
    </row>
    <row r="82" spans="2:5" x14ac:dyDescent="0.25">
      <c r="B82" s="83" t="s">
        <v>241</v>
      </c>
      <c r="C82" s="75">
        <f>C72+C74-C78+C80</f>
        <v>-16394677</v>
      </c>
      <c r="D82" s="74">
        <f>D72+D74-D78+D80</f>
        <v>-3728463.76</v>
      </c>
      <c r="E82" s="74">
        <f>E72+E74-E78+E80</f>
        <v>-3728463.76</v>
      </c>
    </row>
    <row r="83" spans="2:5" x14ac:dyDescent="0.25">
      <c r="B83" s="83"/>
      <c r="C83" s="75"/>
      <c r="D83" s="74"/>
      <c r="E83" s="74"/>
    </row>
    <row r="84" spans="2:5" ht="25.5" x14ac:dyDescent="0.25">
      <c r="B84" s="84" t="s">
        <v>242</v>
      </c>
      <c r="C84" s="75">
        <f>C82-C74</f>
        <v>-16394677</v>
      </c>
      <c r="D84" s="74">
        <f>D82-D74</f>
        <v>-3728463.76</v>
      </c>
      <c r="E84" s="74">
        <f>E82-E74</f>
        <v>-3728463.76</v>
      </c>
    </row>
    <row r="85" spans="2:5" ht="15.75" thickBot="1" x14ac:dyDescent="0.3">
      <c r="B85" s="78"/>
      <c r="C85" s="79"/>
      <c r="D85" s="78"/>
      <c r="E85" s="78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BB9D-7604-4443-B930-2211E02F23B3}">
  <dimension ref="B1:H78"/>
  <sheetViews>
    <sheetView workbookViewId="0">
      <selection activeCell="B4" sqref="B4:H4"/>
    </sheetView>
  </sheetViews>
  <sheetFormatPr baseColWidth="10" defaultRowHeight="15" x14ac:dyDescent="0.25"/>
  <cols>
    <col min="1" max="1" width="2.140625" customWidth="1"/>
    <col min="2" max="2" width="38.7109375" customWidth="1"/>
    <col min="3" max="3" width="18.140625" customWidth="1"/>
    <col min="4" max="4" width="18" customWidth="1"/>
    <col min="5" max="5" width="14.7109375" customWidth="1"/>
    <col min="6" max="6" width="13.85546875" customWidth="1"/>
    <col min="7" max="7" width="14.85546875" customWidth="1"/>
    <col min="8" max="8" width="13.7109375" customWidth="1"/>
  </cols>
  <sheetData>
    <row r="1" spans="2:8" ht="15.75" thickBot="1" x14ac:dyDescent="0.3"/>
    <row r="2" spans="2:8" x14ac:dyDescent="0.25">
      <c r="B2" s="148" t="s">
        <v>0</v>
      </c>
      <c r="C2" s="149"/>
      <c r="D2" s="149"/>
      <c r="E2" s="149"/>
      <c r="F2" s="149"/>
      <c r="G2" s="149"/>
      <c r="H2" s="150"/>
    </row>
    <row r="3" spans="2:8" x14ac:dyDescent="0.25">
      <c r="B3" s="166" t="s">
        <v>244</v>
      </c>
      <c r="C3" s="167"/>
      <c r="D3" s="167"/>
      <c r="E3" s="167"/>
      <c r="F3" s="167"/>
      <c r="G3" s="167"/>
      <c r="H3" s="168"/>
    </row>
    <row r="4" spans="2:8" x14ac:dyDescent="0.25">
      <c r="B4" s="166" t="s">
        <v>125</v>
      </c>
      <c r="C4" s="167"/>
      <c r="D4" s="167"/>
      <c r="E4" s="167"/>
      <c r="F4" s="167"/>
      <c r="G4" s="167"/>
      <c r="H4" s="168"/>
    </row>
    <row r="5" spans="2:8" ht="15.75" thickBot="1" x14ac:dyDescent="0.3">
      <c r="B5" s="169" t="s">
        <v>3</v>
      </c>
      <c r="C5" s="170"/>
      <c r="D5" s="170"/>
      <c r="E5" s="170"/>
      <c r="F5" s="170"/>
      <c r="G5" s="170"/>
      <c r="H5" s="171"/>
    </row>
    <row r="6" spans="2:8" ht="15.75" thickBot="1" x14ac:dyDescent="0.3">
      <c r="B6" s="1"/>
      <c r="C6" s="185" t="s">
        <v>245</v>
      </c>
      <c r="D6" s="186"/>
      <c r="E6" s="186"/>
      <c r="F6" s="186"/>
      <c r="G6" s="187"/>
      <c r="H6" s="183" t="s">
        <v>246</v>
      </c>
    </row>
    <row r="7" spans="2:8" x14ac:dyDescent="0.25">
      <c r="B7" s="43" t="s">
        <v>220</v>
      </c>
      <c r="C7" s="183" t="s">
        <v>247</v>
      </c>
      <c r="D7" s="174" t="s">
        <v>248</v>
      </c>
      <c r="E7" s="183" t="s">
        <v>249</v>
      </c>
      <c r="F7" s="183" t="s">
        <v>204</v>
      </c>
      <c r="G7" s="183" t="s">
        <v>250</v>
      </c>
      <c r="H7" s="188"/>
    </row>
    <row r="8" spans="2:8" ht="15.75" thickBot="1" x14ac:dyDescent="0.3">
      <c r="B8" s="53" t="s">
        <v>134</v>
      </c>
      <c r="C8" s="184"/>
      <c r="D8" s="175"/>
      <c r="E8" s="184"/>
      <c r="F8" s="184"/>
      <c r="G8" s="184"/>
      <c r="H8" s="184"/>
    </row>
    <row r="9" spans="2:8" x14ac:dyDescent="0.25">
      <c r="B9" s="74" t="s">
        <v>251</v>
      </c>
      <c r="C9" s="86"/>
      <c r="D9" s="87"/>
      <c r="E9" s="86"/>
      <c r="F9" s="87"/>
      <c r="G9" s="87"/>
      <c r="H9" s="86"/>
    </row>
    <row r="10" spans="2:8" x14ac:dyDescent="0.25">
      <c r="B10" s="81" t="s">
        <v>252</v>
      </c>
      <c r="C10" s="86"/>
      <c r="D10" s="87"/>
      <c r="E10" s="86">
        <f>C10+D10</f>
        <v>0</v>
      </c>
      <c r="F10" s="87"/>
      <c r="G10" s="87"/>
      <c r="H10" s="86">
        <f>G10-C10</f>
        <v>0</v>
      </c>
    </row>
    <row r="11" spans="2:8" x14ac:dyDescent="0.25">
      <c r="B11" s="81" t="s">
        <v>253</v>
      </c>
      <c r="C11" s="86"/>
      <c r="D11" s="87"/>
      <c r="E11" s="86">
        <f t="shared" ref="E11:E40" si="0">C11+D11</f>
        <v>0</v>
      </c>
      <c r="F11" s="87"/>
      <c r="G11" s="87"/>
      <c r="H11" s="86">
        <f t="shared" ref="H11:H16" si="1">G11-C11</f>
        <v>0</v>
      </c>
    </row>
    <row r="12" spans="2:8" x14ac:dyDescent="0.25">
      <c r="B12" s="81" t="s">
        <v>254</v>
      </c>
      <c r="C12" s="86"/>
      <c r="D12" s="87"/>
      <c r="E12" s="86">
        <f t="shared" si="0"/>
        <v>0</v>
      </c>
      <c r="F12" s="87"/>
      <c r="G12" s="87"/>
      <c r="H12" s="86">
        <f t="shared" si="1"/>
        <v>0</v>
      </c>
    </row>
    <row r="13" spans="2:8" x14ac:dyDescent="0.25">
      <c r="B13" s="81" t="s">
        <v>255</v>
      </c>
      <c r="C13" s="86"/>
      <c r="D13" s="87"/>
      <c r="E13" s="86">
        <f t="shared" si="0"/>
        <v>0</v>
      </c>
      <c r="F13" s="87"/>
      <c r="G13" s="87"/>
      <c r="H13" s="86">
        <f t="shared" si="1"/>
        <v>0</v>
      </c>
    </row>
    <row r="14" spans="2:8" x14ac:dyDescent="0.25">
      <c r="B14" s="81" t="s">
        <v>256</v>
      </c>
      <c r="C14" s="86">
        <v>0</v>
      </c>
      <c r="D14" s="87">
        <v>0</v>
      </c>
      <c r="E14" s="86">
        <f t="shared" si="0"/>
        <v>0</v>
      </c>
      <c r="F14" s="87">
        <v>294.97000000000003</v>
      </c>
      <c r="G14" s="87">
        <v>294.97000000000003</v>
      </c>
      <c r="H14" s="86">
        <f t="shared" si="1"/>
        <v>294.97000000000003</v>
      </c>
    </row>
    <row r="15" spans="2:8" x14ac:dyDescent="0.25">
      <c r="B15" s="81" t="s">
        <v>257</v>
      </c>
      <c r="C15" s="86"/>
      <c r="D15" s="87"/>
      <c r="E15" s="86">
        <f t="shared" si="0"/>
        <v>0</v>
      </c>
      <c r="F15" s="87"/>
      <c r="G15" s="87"/>
      <c r="H15" s="86">
        <f t="shared" si="1"/>
        <v>0</v>
      </c>
    </row>
    <row r="16" spans="2:8" x14ac:dyDescent="0.25">
      <c r="B16" s="81" t="s">
        <v>258</v>
      </c>
      <c r="C16" s="86"/>
      <c r="D16" s="87"/>
      <c r="E16" s="86">
        <f t="shared" si="0"/>
        <v>0</v>
      </c>
      <c r="F16" s="87"/>
      <c r="G16" s="87"/>
      <c r="H16" s="86">
        <f t="shared" si="1"/>
        <v>0</v>
      </c>
    </row>
    <row r="17" spans="2:8" ht="25.5" x14ac:dyDescent="0.25">
      <c r="B17" s="85" t="s">
        <v>259</v>
      </c>
      <c r="C17" s="86">
        <f t="shared" ref="C17:H17" si="2">SUM(C18:C28)</f>
        <v>0</v>
      </c>
      <c r="D17" s="88">
        <f t="shared" si="2"/>
        <v>0</v>
      </c>
      <c r="E17" s="88">
        <f t="shared" si="2"/>
        <v>0</v>
      </c>
      <c r="F17" s="88">
        <f t="shared" si="2"/>
        <v>0</v>
      </c>
      <c r="G17" s="88">
        <f t="shared" si="2"/>
        <v>0</v>
      </c>
      <c r="H17" s="88">
        <f t="shared" si="2"/>
        <v>0</v>
      </c>
    </row>
    <row r="18" spans="2:8" x14ac:dyDescent="0.25">
      <c r="B18" s="89" t="s">
        <v>260</v>
      </c>
      <c r="C18" s="86"/>
      <c r="D18" s="87"/>
      <c r="E18" s="86">
        <f t="shared" si="0"/>
        <v>0</v>
      </c>
      <c r="F18" s="87"/>
      <c r="G18" s="87"/>
      <c r="H18" s="86">
        <f>G18-C18</f>
        <v>0</v>
      </c>
    </row>
    <row r="19" spans="2:8" x14ac:dyDescent="0.25">
      <c r="B19" s="89" t="s">
        <v>261</v>
      </c>
      <c r="C19" s="86"/>
      <c r="D19" s="87"/>
      <c r="E19" s="86">
        <f t="shared" si="0"/>
        <v>0</v>
      </c>
      <c r="F19" s="87"/>
      <c r="G19" s="87"/>
      <c r="H19" s="86">
        <f t="shared" ref="H19:H40" si="3">G19-C19</f>
        <v>0</v>
      </c>
    </row>
    <row r="20" spans="2:8" x14ac:dyDescent="0.25">
      <c r="B20" s="89" t="s">
        <v>262</v>
      </c>
      <c r="C20" s="86"/>
      <c r="D20" s="87"/>
      <c r="E20" s="86">
        <f t="shared" si="0"/>
        <v>0</v>
      </c>
      <c r="F20" s="87"/>
      <c r="G20" s="87"/>
      <c r="H20" s="86">
        <f t="shared" si="3"/>
        <v>0</v>
      </c>
    </row>
    <row r="21" spans="2:8" x14ac:dyDescent="0.25">
      <c r="B21" s="89" t="s">
        <v>263</v>
      </c>
      <c r="C21" s="86"/>
      <c r="D21" s="87"/>
      <c r="E21" s="86">
        <f t="shared" si="0"/>
        <v>0</v>
      </c>
      <c r="F21" s="87"/>
      <c r="G21" s="87"/>
      <c r="H21" s="86">
        <f t="shared" si="3"/>
        <v>0</v>
      </c>
    </row>
    <row r="22" spans="2:8" x14ac:dyDescent="0.25">
      <c r="B22" s="89" t="s">
        <v>264</v>
      </c>
      <c r="C22" s="86"/>
      <c r="D22" s="87"/>
      <c r="E22" s="86">
        <f t="shared" si="0"/>
        <v>0</v>
      </c>
      <c r="F22" s="87"/>
      <c r="G22" s="87"/>
      <c r="H22" s="86">
        <f t="shared" si="3"/>
        <v>0</v>
      </c>
    </row>
    <row r="23" spans="2:8" ht="25.5" x14ac:dyDescent="0.25">
      <c r="B23" s="90" t="s">
        <v>265</v>
      </c>
      <c r="C23" s="86"/>
      <c r="D23" s="87"/>
      <c r="E23" s="86">
        <f t="shared" si="0"/>
        <v>0</v>
      </c>
      <c r="F23" s="87"/>
      <c r="G23" s="87"/>
      <c r="H23" s="86">
        <f t="shared" si="3"/>
        <v>0</v>
      </c>
    </row>
    <row r="24" spans="2:8" ht="25.5" x14ac:dyDescent="0.25">
      <c r="B24" s="90" t="s">
        <v>266</v>
      </c>
      <c r="C24" s="86"/>
      <c r="D24" s="87"/>
      <c r="E24" s="86">
        <f t="shared" si="0"/>
        <v>0</v>
      </c>
      <c r="F24" s="87"/>
      <c r="G24" s="87"/>
      <c r="H24" s="86">
        <f t="shared" si="3"/>
        <v>0</v>
      </c>
    </row>
    <row r="25" spans="2:8" x14ac:dyDescent="0.25">
      <c r="B25" s="89" t="s">
        <v>267</v>
      </c>
      <c r="C25" s="86"/>
      <c r="D25" s="87"/>
      <c r="E25" s="86">
        <f t="shared" si="0"/>
        <v>0</v>
      </c>
      <c r="F25" s="87"/>
      <c r="G25" s="87"/>
      <c r="H25" s="86">
        <f t="shared" si="3"/>
        <v>0</v>
      </c>
    </row>
    <row r="26" spans="2:8" x14ac:dyDescent="0.25">
      <c r="B26" s="89" t="s">
        <v>268</v>
      </c>
      <c r="C26" s="86"/>
      <c r="D26" s="87"/>
      <c r="E26" s="86">
        <f t="shared" si="0"/>
        <v>0</v>
      </c>
      <c r="F26" s="87"/>
      <c r="G26" s="87"/>
      <c r="H26" s="86">
        <f t="shared" si="3"/>
        <v>0</v>
      </c>
    </row>
    <row r="27" spans="2:8" x14ac:dyDescent="0.25">
      <c r="B27" s="89" t="s">
        <v>269</v>
      </c>
      <c r="C27" s="86"/>
      <c r="D27" s="87"/>
      <c r="E27" s="86">
        <f t="shared" si="0"/>
        <v>0</v>
      </c>
      <c r="F27" s="87"/>
      <c r="G27" s="87"/>
      <c r="H27" s="86">
        <f t="shared" si="3"/>
        <v>0</v>
      </c>
    </row>
    <row r="28" spans="2:8" ht="25.5" x14ac:dyDescent="0.25">
      <c r="B28" s="90" t="s">
        <v>270</v>
      </c>
      <c r="C28" s="86"/>
      <c r="D28" s="87"/>
      <c r="E28" s="86">
        <f t="shared" si="0"/>
        <v>0</v>
      </c>
      <c r="F28" s="87"/>
      <c r="G28" s="87"/>
      <c r="H28" s="86">
        <f t="shared" si="3"/>
        <v>0</v>
      </c>
    </row>
    <row r="29" spans="2:8" ht="25.5" x14ac:dyDescent="0.25">
      <c r="B29" s="85" t="s">
        <v>271</v>
      </c>
      <c r="C29" s="86">
        <f t="shared" ref="C29:H29" si="4">SUM(C30:C34)</f>
        <v>0</v>
      </c>
      <c r="D29" s="86">
        <f t="shared" si="4"/>
        <v>0</v>
      </c>
      <c r="E29" s="86">
        <f t="shared" si="4"/>
        <v>0</v>
      </c>
      <c r="F29" s="86">
        <f t="shared" si="4"/>
        <v>0</v>
      </c>
      <c r="G29" s="86">
        <f t="shared" si="4"/>
        <v>0</v>
      </c>
      <c r="H29" s="86">
        <f t="shared" si="4"/>
        <v>0</v>
      </c>
    </row>
    <row r="30" spans="2:8" x14ac:dyDescent="0.25">
      <c r="B30" s="89" t="s">
        <v>272</v>
      </c>
      <c r="C30" s="86"/>
      <c r="D30" s="87"/>
      <c r="E30" s="86">
        <f t="shared" si="0"/>
        <v>0</v>
      </c>
      <c r="F30" s="87"/>
      <c r="G30" s="87"/>
      <c r="H30" s="86">
        <f t="shared" si="3"/>
        <v>0</v>
      </c>
    </row>
    <row r="31" spans="2:8" x14ac:dyDescent="0.25">
      <c r="B31" s="89" t="s">
        <v>273</v>
      </c>
      <c r="C31" s="86"/>
      <c r="D31" s="87"/>
      <c r="E31" s="86">
        <f t="shared" si="0"/>
        <v>0</v>
      </c>
      <c r="F31" s="87"/>
      <c r="G31" s="87"/>
      <c r="H31" s="86">
        <f t="shared" si="3"/>
        <v>0</v>
      </c>
    </row>
    <row r="32" spans="2:8" x14ac:dyDescent="0.25">
      <c r="B32" s="89" t="s">
        <v>274</v>
      </c>
      <c r="C32" s="86"/>
      <c r="D32" s="87"/>
      <c r="E32" s="86">
        <f t="shared" si="0"/>
        <v>0</v>
      </c>
      <c r="F32" s="87"/>
      <c r="G32" s="87"/>
      <c r="H32" s="86">
        <f t="shared" si="3"/>
        <v>0</v>
      </c>
    </row>
    <row r="33" spans="2:8" ht="25.5" x14ac:dyDescent="0.25">
      <c r="B33" s="90" t="s">
        <v>275</v>
      </c>
      <c r="C33" s="86"/>
      <c r="D33" s="87"/>
      <c r="E33" s="86">
        <f t="shared" si="0"/>
        <v>0</v>
      </c>
      <c r="F33" s="87"/>
      <c r="G33" s="87"/>
      <c r="H33" s="86">
        <f t="shared" si="3"/>
        <v>0</v>
      </c>
    </row>
    <row r="34" spans="2:8" x14ac:dyDescent="0.25">
      <c r="B34" s="89" t="s">
        <v>276</v>
      </c>
      <c r="C34" s="86"/>
      <c r="D34" s="87"/>
      <c r="E34" s="86">
        <f t="shared" si="0"/>
        <v>0</v>
      </c>
      <c r="F34" s="87"/>
      <c r="G34" s="87"/>
      <c r="H34" s="86">
        <f t="shared" si="3"/>
        <v>0</v>
      </c>
    </row>
    <row r="35" spans="2:8" x14ac:dyDescent="0.25">
      <c r="B35" s="81" t="s">
        <v>277</v>
      </c>
      <c r="C35" s="86"/>
      <c r="D35" s="87"/>
      <c r="E35" s="86">
        <f t="shared" si="0"/>
        <v>0</v>
      </c>
      <c r="F35" s="87"/>
      <c r="G35" s="87"/>
      <c r="H35" s="86">
        <f t="shared" si="3"/>
        <v>0</v>
      </c>
    </row>
    <row r="36" spans="2:8" x14ac:dyDescent="0.25">
      <c r="B36" s="81" t="s">
        <v>278</v>
      </c>
      <c r="C36" s="86">
        <f t="shared" ref="C36:H36" si="5">C37</f>
        <v>0</v>
      </c>
      <c r="D36" s="86">
        <f t="shared" si="5"/>
        <v>0</v>
      </c>
      <c r="E36" s="86">
        <f t="shared" si="5"/>
        <v>0</v>
      </c>
      <c r="F36" s="86">
        <f t="shared" si="5"/>
        <v>0</v>
      </c>
      <c r="G36" s="86">
        <f t="shared" si="5"/>
        <v>0</v>
      </c>
      <c r="H36" s="86">
        <f t="shared" si="5"/>
        <v>0</v>
      </c>
    </row>
    <row r="37" spans="2:8" x14ac:dyDescent="0.25">
      <c r="B37" s="89" t="s">
        <v>279</v>
      </c>
      <c r="C37" s="86"/>
      <c r="D37" s="87"/>
      <c r="E37" s="86">
        <f t="shared" si="0"/>
        <v>0</v>
      </c>
      <c r="F37" s="87"/>
      <c r="G37" s="87"/>
      <c r="H37" s="86">
        <f t="shared" si="3"/>
        <v>0</v>
      </c>
    </row>
    <row r="38" spans="2:8" x14ac:dyDescent="0.25">
      <c r="B38" s="81" t="s">
        <v>280</v>
      </c>
      <c r="C38" s="86">
        <f t="shared" ref="C38:H38" si="6">C39+C40</f>
        <v>0</v>
      </c>
      <c r="D38" s="86">
        <f t="shared" si="6"/>
        <v>0</v>
      </c>
      <c r="E38" s="86">
        <f t="shared" si="6"/>
        <v>0</v>
      </c>
      <c r="F38" s="86">
        <f t="shared" si="6"/>
        <v>0</v>
      </c>
      <c r="G38" s="86">
        <f t="shared" si="6"/>
        <v>0</v>
      </c>
      <c r="H38" s="86">
        <f t="shared" si="6"/>
        <v>0</v>
      </c>
    </row>
    <row r="39" spans="2:8" x14ac:dyDescent="0.25">
      <c r="B39" s="89" t="s">
        <v>281</v>
      </c>
      <c r="C39" s="86"/>
      <c r="D39" s="87"/>
      <c r="E39" s="86">
        <f t="shared" si="0"/>
        <v>0</v>
      </c>
      <c r="F39" s="87"/>
      <c r="G39" s="87"/>
      <c r="H39" s="86">
        <f t="shared" si="3"/>
        <v>0</v>
      </c>
    </row>
    <row r="40" spans="2:8" x14ac:dyDescent="0.25">
      <c r="B40" s="89" t="s">
        <v>282</v>
      </c>
      <c r="C40" s="86"/>
      <c r="D40" s="87"/>
      <c r="E40" s="86">
        <f t="shared" si="0"/>
        <v>0</v>
      </c>
      <c r="F40" s="87"/>
      <c r="G40" s="87"/>
      <c r="H40" s="86">
        <f t="shared" si="3"/>
        <v>0</v>
      </c>
    </row>
    <row r="41" spans="2:8" x14ac:dyDescent="0.25">
      <c r="B41" s="91"/>
      <c r="C41" s="86"/>
      <c r="D41" s="87"/>
      <c r="E41" s="86"/>
      <c r="F41" s="87"/>
      <c r="G41" s="87"/>
      <c r="H41" s="86"/>
    </row>
    <row r="42" spans="2:8" ht="25.5" x14ac:dyDescent="0.25">
      <c r="B42" s="56" t="s">
        <v>283</v>
      </c>
      <c r="C42" s="92">
        <f t="shared" ref="C42:H42" si="7">C10+C11+C12+C13+C14+C15+C16+C17+C29+C35+C36+C38</f>
        <v>0</v>
      </c>
      <c r="D42" s="93">
        <f t="shared" si="7"/>
        <v>0</v>
      </c>
      <c r="E42" s="93">
        <f t="shared" si="7"/>
        <v>0</v>
      </c>
      <c r="F42" s="93">
        <f t="shared" si="7"/>
        <v>294.97000000000003</v>
      </c>
      <c r="G42" s="93">
        <f t="shared" si="7"/>
        <v>294.97000000000003</v>
      </c>
      <c r="H42" s="93">
        <f t="shared" si="7"/>
        <v>294.97000000000003</v>
      </c>
    </row>
    <row r="43" spans="2:8" x14ac:dyDescent="0.25">
      <c r="B43" s="77"/>
      <c r="C43" s="86"/>
      <c r="D43" s="77"/>
      <c r="E43" s="94"/>
      <c r="F43" s="77"/>
      <c r="G43" s="77"/>
      <c r="H43" s="94"/>
    </row>
    <row r="44" spans="2:8" ht="25.5" x14ac:dyDescent="0.25">
      <c r="B44" s="56" t="s">
        <v>284</v>
      </c>
      <c r="C44" s="95"/>
      <c r="D44" s="96"/>
      <c r="E44" s="95"/>
      <c r="F44" s="96"/>
      <c r="G44" s="96"/>
      <c r="H44" s="86"/>
    </row>
    <row r="45" spans="2:8" x14ac:dyDescent="0.25">
      <c r="B45" s="91"/>
      <c r="C45" s="86"/>
      <c r="D45" s="97"/>
      <c r="E45" s="86"/>
      <c r="F45" s="97"/>
      <c r="G45" s="97"/>
      <c r="H45" s="86"/>
    </row>
    <row r="46" spans="2:8" x14ac:dyDescent="0.25">
      <c r="B46" s="74" t="s">
        <v>285</v>
      </c>
      <c r="C46" s="86"/>
      <c r="D46" s="87"/>
      <c r="E46" s="86"/>
      <c r="F46" s="87"/>
      <c r="G46" s="87"/>
      <c r="H46" s="86"/>
    </row>
    <row r="47" spans="2:8" x14ac:dyDescent="0.25">
      <c r="B47" s="81" t="s">
        <v>286</v>
      </c>
      <c r="C47" s="86">
        <f t="shared" ref="C47:H47" si="8">SUM(C48:C55)</f>
        <v>0</v>
      </c>
      <c r="D47" s="86">
        <f t="shared" si="8"/>
        <v>0</v>
      </c>
      <c r="E47" s="86">
        <f t="shared" si="8"/>
        <v>0</v>
      </c>
      <c r="F47" s="86">
        <f t="shared" si="8"/>
        <v>0</v>
      </c>
      <c r="G47" s="86">
        <f t="shared" si="8"/>
        <v>0</v>
      </c>
      <c r="H47" s="86">
        <f t="shared" si="8"/>
        <v>0</v>
      </c>
    </row>
    <row r="48" spans="2:8" ht="25.5" x14ac:dyDescent="0.25">
      <c r="B48" s="90" t="s">
        <v>287</v>
      </c>
      <c r="C48" s="86"/>
      <c r="D48" s="87"/>
      <c r="E48" s="86">
        <f t="shared" ref="E48:E65" si="9">C48+D48</f>
        <v>0</v>
      </c>
      <c r="F48" s="87"/>
      <c r="G48" s="87"/>
      <c r="H48" s="86">
        <f t="shared" ref="H48:H65" si="10">G48-C48</f>
        <v>0</v>
      </c>
    </row>
    <row r="49" spans="2:8" ht="25.5" x14ac:dyDescent="0.25">
      <c r="B49" s="90" t="s">
        <v>288</v>
      </c>
      <c r="C49" s="86"/>
      <c r="D49" s="87"/>
      <c r="E49" s="86">
        <f t="shared" si="9"/>
        <v>0</v>
      </c>
      <c r="F49" s="87"/>
      <c r="G49" s="87"/>
      <c r="H49" s="86">
        <f t="shared" si="10"/>
        <v>0</v>
      </c>
    </row>
    <row r="50" spans="2:8" ht="25.5" x14ac:dyDescent="0.25">
      <c r="B50" s="90" t="s">
        <v>289</v>
      </c>
      <c r="C50" s="86"/>
      <c r="D50" s="87"/>
      <c r="E50" s="86">
        <f t="shared" si="9"/>
        <v>0</v>
      </c>
      <c r="F50" s="87"/>
      <c r="G50" s="87"/>
      <c r="H50" s="86">
        <f t="shared" si="10"/>
        <v>0</v>
      </c>
    </row>
    <row r="51" spans="2:8" ht="38.25" x14ac:dyDescent="0.25">
      <c r="B51" s="90" t="s">
        <v>290</v>
      </c>
      <c r="C51" s="86"/>
      <c r="D51" s="87"/>
      <c r="E51" s="86">
        <f t="shared" si="9"/>
        <v>0</v>
      </c>
      <c r="F51" s="87"/>
      <c r="G51" s="87"/>
      <c r="H51" s="86">
        <f t="shared" si="10"/>
        <v>0</v>
      </c>
    </row>
    <row r="52" spans="2:8" x14ac:dyDescent="0.25">
      <c r="B52" s="90" t="s">
        <v>291</v>
      </c>
      <c r="C52" s="86"/>
      <c r="D52" s="87"/>
      <c r="E52" s="86">
        <f t="shared" si="9"/>
        <v>0</v>
      </c>
      <c r="F52" s="87"/>
      <c r="G52" s="87"/>
      <c r="H52" s="86">
        <f t="shared" si="10"/>
        <v>0</v>
      </c>
    </row>
    <row r="53" spans="2:8" ht="25.5" x14ac:dyDescent="0.25">
      <c r="B53" s="90" t="s">
        <v>292</v>
      </c>
      <c r="C53" s="86"/>
      <c r="D53" s="87"/>
      <c r="E53" s="86">
        <f t="shared" si="9"/>
        <v>0</v>
      </c>
      <c r="F53" s="87"/>
      <c r="G53" s="87"/>
      <c r="H53" s="86">
        <f t="shared" si="10"/>
        <v>0</v>
      </c>
    </row>
    <row r="54" spans="2:8" ht="25.5" x14ac:dyDescent="0.25">
      <c r="B54" s="90" t="s">
        <v>293</v>
      </c>
      <c r="C54" s="86"/>
      <c r="D54" s="87"/>
      <c r="E54" s="86">
        <f t="shared" si="9"/>
        <v>0</v>
      </c>
      <c r="F54" s="87"/>
      <c r="G54" s="87"/>
      <c r="H54" s="86">
        <f t="shared" si="10"/>
        <v>0</v>
      </c>
    </row>
    <row r="55" spans="2:8" ht="25.5" x14ac:dyDescent="0.25">
      <c r="B55" s="90" t="s">
        <v>294</v>
      </c>
      <c r="C55" s="86"/>
      <c r="D55" s="87"/>
      <c r="E55" s="86">
        <f t="shared" si="9"/>
        <v>0</v>
      </c>
      <c r="F55" s="87"/>
      <c r="G55" s="87"/>
      <c r="H55" s="86">
        <f t="shared" si="10"/>
        <v>0</v>
      </c>
    </row>
    <row r="56" spans="2:8" x14ac:dyDescent="0.25">
      <c r="B56" s="85" t="s">
        <v>295</v>
      </c>
      <c r="C56" s="86">
        <f t="shared" ref="C56:H56" si="11">SUM(C57:C60)</f>
        <v>0</v>
      </c>
      <c r="D56" s="86">
        <f t="shared" si="11"/>
        <v>0</v>
      </c>
      <c r="E56" s="86">
        <f t="shared" si="11"/>
        <v>0</v>
      </c>
      <c r="F56" s="86">
        <f t="shared" si="11"/>
        <v>0</v>
      </c>
      <c r="G56" s="86">
        <f t="shared" si="11"/>
        <v>0</v>
      </c>
      <c r="H56" s="86">
        <f t="shared" si="11"/>
        <v>0</v>
      </c>
    </row>
    <row r="57" spans="2:8" x14ac:dyDescent="0.25">
      <c r="B57" s="90" t="s">
        <v>296</v>
      </c>
      <c r="C57" s="86"/>
      <c r="D57" s="87"/>
      <c r="E57" s="86">
        <f t="shared" si="9"/>
        <v>0</v>
      </c>
      <c r="F57" s="87"/>
      <c r="G57" s="87"/>
      <c r="H57" s="86">
        <f t="shared" si="10"/>
        <v>0</v>
      </c>
    </row>
    <row r="58" spans="2:8" x14ac:dyDescent="0.25">
      <c r="B58" s="90" t="s">
        <v>297</v>
      </c>
      <c r="C58" s="86"/>
      <c r="D58" s="87"/>
      <c r="E58" s="86">
        <f t="shared" si="9"/>
        <v>0</v>
      </c>
      <c r="F58" s="87"/>
      <c r="G58" s="87"/>
      <c r="H58" s="86">
        <f t="shared" si="10"/>
        <v>0</v>
      </c>
    </row>
    <row r="59" spans="2:8" x14ac:dyDescent="0.25">
      <c r="B59" s="90" t="s">
        <v>298</v>
      </c>
      <c r="C59" s="86"/>
      <c r="D59" s="87"/>
      <c r="E59" s="86">
        <f t="shared" si="9"/>
        <v>0</v>
      </c>
      <c r="F59" s="87"/>
      <c r="G59" s="87"/>
      <c r="H59" s="86">
        <f t="shared" si="10"/>
        <v>0</v>
      </c>
    </row>
    <row r="60" spans="2:8" x14ac:dyDescent="0.25">
      <c r="B60" s="90" t="s">
        <v>299</v>
      </c>
      <c r="C60" s="86"/>
      <c r="D60" s="87"/>
      <c r="E60" s="86">
        <f t="shared" si="9"/>
        <v>0</v>
      </c>
      <c r="F60" s="87"/>
      <c r="G60" s="87"/>
      <c r="H60" s="86">
        <f t="shared" si="10"/>
        <v>0</v>
      </c>
    </row>
    <row r="61" spans="2:8" x14ac:dyDescent="0.25">
      <c r="B61" s="85" t="s">
        <v>300</v>
      </c>
      <c r="C61" s="86">
        <f t="shared" ref="C61:H61" si="12">C62+C63</f>
        <v>0</v>
      </c>
      <c r="D61" s="86">
        <f t="shared" si="12"/>
        <v>0</v>
      </c>
      <c r="E61" s="86">
        <f t="shared" si="12"/>
        <v>0</v>
      </c>
      <c r="F61" s="86">
        <f t="shared" si="12"/>
        <v>0</v>
      </c>
      <c r="G61" s="86">
        <f t="shared" si="12"/>
        <v>0</v>
      </c>
      <c r="H61" s="86">
        <f t="shared" si="12"/>
        <v>0</v>
      </c>
    </row>
    <row r="62" spans="2:8" ht="25.5" x14ac:dyDescent="0.25">
      <c r="B62" s="90" t="s">
        <v>301</v>
      </c>
      <c r="C62" s="86"/>
      <c r="D62" s="87"/>
      <c r="E62" s="86">
        <f t="shared" si="9"/>
        <v>0</v>
      </c>
      <c r="F62" s="87"/>
      <c r="G62" s="87"/>
      <c r="H62" s="86">
        <f t="shared" si="10"/>
        <v>0</v>
      </c>
    </row>
    <row r="63" spans="2:8" x14ac:dyDescent="0.25">
      <c r="B63" s="90" t="s">
        <v>302</v>
      </c>
      <c r="C63" s="86"/>
      <c r="D63" s="87"/>
      <c r="E63" s="86">
        <f t="shared" si="9"/>
        <v>0</v>
      </c>
      <c r="F63" s="87"/>
      <c r="G63" s="87"/>
      <c r="H63" s="86">
        <f t="shared" si="10"/>
        <v>0</v>
      </c>
    </row>
    <row r="64" spans="2:8" ht="38.25" x14ac:dyDescent="0.25">
      <c r="B64" s="85" t="s">
        <v>303</v>
      </c>
      <c r="C64" s="86"/>
      <c r="D64" s="87"/>
      <c r="E64" s="86">
        <f t="shared" si="9"/>
        <v>0</v>
      </c>
      <c r="F64" s="87"/>
      <c r="G64" s="87"/>
      <c r="H64" s="86">
        <f t="shared" si="10"/>
        <v>0</v>
      </c>
    </row>
    <row r="65" spans="2:8" x14ac:dyDescent="0.25">
      <c r="B65" s="98" t="s">
        <v>304</v>
      </c>
      <c r="C65" s="99"/>
      <c r="D65" s="100"/>
      <c r="E65" s="99">
        <f t="shared" si="9"/>
        <v>0</v>
      </c>
      <c r="F65" s="100"/>
      <c r="G65" s="100"/>
      <c r="H65" s="99">
        <f t="shared" si="10"/>
        <v>0</v>
      </c>
    </row>
    <row r="66" spans="2:8" x14ac:dyDescent="0.25">
      <c r="B66" s="91"/>
      <c r="C66" s="86"/>
      <c r="D66" s="97"/>
      <c r="E66" s="86"/>
      <c r="F66" s="97"/>
      <c r="G66" s="97"/>
      <c r="H66" s="86"/>
    </row>
    <row r="67" spans="2:8" ht="25.5" x14ac:dyDescent="0.25">
      <c r="B67" s="56" t="s">
        <v>305</v>
      </c>
      <c r="C67" s="92">
        <f t="shared" ref="C67:H67" si="13">C47+C56+C61+C64+C65</f>
        <v>0</v>
      </c>
      <c r="D67" s="92">
        <f t="shared" si="13"/>
        <v>0</v>
      </c>
      <c r="E67" s="92">
        <f t="shared" si="13"/>
        <v>0</v>
      </c>
      <c r="F67" s="92">
        <f t="shared" si="13"/>
        <v>0</v>
      </c>
      <c r="G67" s="92">
        <f t="shared" si="13"/>
        <v>0</v>
      </c>
      <c r="H67" s="92">
        <f t="shared" si="13"/>
        <v>0</v>
      </c>
    </row>
    <row r="68" spans="2:8" x14ac:dyDescent="0.25">
      <c r="B68" s="101"/>
      <c r="C68" s="86"/>
      <c r="D68" s="97"/>
      <c r="E68" s="86"/>
      <c r="F68" s="97"/>
      <c r="G68" s="97"/>
      <c r="H68" s="86"/>
    </row>
    <row r="69" spans="2:8" ht="25.5" x14ac:dyDescent="0.25">
      <c r="B69" s="56" t="s">
        <v>306</v>
      </c>
      <c r="C69" s="92">
        <f t="shared" ref="C69:H69" si="14">C70</f>
        <v>0</v>
      </c>
      <c r="D69" s="92">
        <f t="shared" si="14"/>
        <v>0</v>
      </c>
      <c r="E69" s="92">
        <f t="shared" si="14"/>
        <v>0</v>
      </c>
      <c r="F69" s="92">
        <f t="shared" si="14"/>
        <v>0</v>
      </c>
      <c r="G69" s="92">
        <f t="shared" si="14"/>
        <v>0</v>
      </c>
      <c r="H69" s="92">
        <f t="shared" si="14"/>
        <v>0</v>
      </c>
    </row>
    <row r="70" spans="2:8" x14ac:dyDescent="0.25">
      <c r="B70" s="101" t="s">
        <v>307</v>
      </c>
      <c r="C70" s="86"/>
      <c r="D70" s="87"/>
      <c r="E70" s="86">
        <f>C70+D70</f>
        <v>0</v>
      </c>
      <c r="F70" s="87"/>
      <c r="G70" s="87"/>
      <c r="H70" s="86">
        <f>G70-C70</f>
        <v>0</v>
      </c>
    </row>
    <row r="71" spans="2:8" x14ac:dyDescent="0.25">
      <c r="B71" s="101"/>
      <c r="C71" s="86"/>
      <c r="D71" s="87"/>
      <c r="E71" s="86"/>
      <c r="F71" s="87"/>
      <c r="G71" s="87"/>
      <c r="H71" s="86"/>
    </row>
    <row r="72" spans="2:8" x14ac:dyDescent="0.25">
      <c r="B72" s="56" t="s">
        <v>308</v>
      </c>
      <c r="C72" s="92">
        <f t="shared" ref="C72:H72" si="15">C42+C67+C69</f>
        <v>0</v>
      </c>
      <c r="D72" s="92">
        <f t="shared" si="15"/>
        <v>0</v>
      </c>
      <c r="E72" s="92">
        <f t="shared" si="15"/>
        <v>0</v>
      </c>
      <c r="F72" s="92">
        <f t="shared" si="15"/>
        <v>294.97000000000003</v>
      </c>
      <c r="G72" s="92">
        <f t="shared" si="15"/>
        <v>294.97000000000003</v>
      </c>
      <c r="H72" s="92">
        <f t="shared" si="15"/>
        <v>294.97000000000003</v>
      </c>
    </row>
    <row r="73" spans="2:8" x14ac:dyDescent="0.25">
      <c r="B73" s="101"/>
      <c r="C73" s="86"/>
      <c r="D73" s="87"/>
      <c r="E73" s="86"/>
      <c r="F73" s="87"/>
      <c r="G73" s="87"/>
      <c r="H73" s="86"/>
    </row>
    <row r="74" spans="2:8" x14ac:dyDescent="0.25">
      <c r="B74" s="56" t="s">
        <v>309</v>
      </c>
      <c r="C74" s="86"/>
      <c r="D74" s="87"/>
      <c r="E74" s="86"/>
      <c r="F74" s="87"/>
      <c r="G74" s="87"/>
      <c r="H74" s="86"/>
    </row>
    <row r="75" spans="2:8" ht="25.5" x14ac:dyDescent="0.25">
      <c r="B75" s="101" t="s">
        <v>310</v>
      </c>
      <c r="C75" s="86"/>
      <c r="D75" s="87"/>
      <c r="E75" s="86">
        <f>C75+D75</f>
        <v>0</v>
      </c>
      <c r="F75" s="87"/>
      <c r="G75" s="87"/>
      <c r="H75" s="86">
        <f>G75-C75</f>
        <v>0</v>
      </c>
    </row>
    <row r="76" spans="2:8" ht="25.5" x14ac:dyDescent="0.25">
      <c r="B76" s="101" t="s">
        <v>311</v>
      </c>
      <c r="C76" s="86"/>
      <c r="D76" s="87"/>
      <c r="E76" s="86">
        <f>C76+D76</f>
        <v>0</v>
      </c>
      <c r="F76" s="87"/>
      <c r="G76" s="87"/>
      <c r="H76" s="86">
        <f>G76-C76</f>
        <v>0</v>
      </c>
    </row>
    <row r="77" spans="2:8" ht="25.5" x14ac:dyDescent="0.25">
      <c r="B77" s="56" t="s">
        <v>312</v>
      </c>
      <c r="C77" s="92">
        <f t="shared" ref="C77:H77" si="16">SUM(C75:C76)</f>
        <v>0</v>
      </c>
      <c r="D77" s="92">
        <f t="shared" si="16"/>
        <v>0</v>
      </c>
      <c r="E77" s="92">
        <f t="shared" si="16"/>
        <v>0</v>
      </c>
      <c r="F77" s="92">
        <f t="shared" si="16"/>
        <v>0</v>
      </c>
      <c r="G77" s="92">
        <f t="shared" si="16"/>
        <v>0</v>
      </c>
      <c r="H77" s="92">
        <f t="shared" si="16"/>
        <v>0</v>
      </c>
    </row>
    <row r="78" spans="2:8" ht="15.75" thickBot="1" x14ac:dyDescent="0.3">
      <c r="B78" s="102"/>
      <c r="C78" s="103"/>
      <c r="D78" s="104"/>
      <c r="E78" s="103"/>
      <c r="F78" s="104"/>
      <c r="G78" s="104"/>
      <c r="H78" s="103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D9EF-DFBD-4A33-AFCD-82BE47740A42}">
  <dimension ref="A1:I161"/>
  <sheetViews>
    <sheetView workbookViewId="0">
      <selection activeCell="J45" sqref="J45"/>
    </sheetView>
  </sheetViews>
  <sheetFormatPr baseColWidth="10" defaultRowHeight="15" x14ac:dyDescent="0.25"/>
  <cols>
    <col min="1" max="1" width="4" customWidth="1"/>
    <col min="2" max="2" width="11"/>
    <col min="3" max="3" width="46" customWidth="1"/>
    <col min="4" max="4" width="16" customWidth="1"/>
    <col min="5" max="5" width="19.140625" customWidth="1"/>
    <col min="6" max="6" width="13.5703125" customWidth="1"/>
    <col min="7" max="7" width="13.140625" customWidth="1"/>
    <col min="8" max="8" width="14.7109375" customWidth="1"/>
    <col min="9" max="9" width="15.28515625" bestFit="1" customWidth="1"/>
  </cols>
  <sheetData>
    <row r="1" spans="1:9" ht="15.75" thickBot="1" x14ac:dyDescent="0.3"/>
    <row r="2" spans="1:9" x14ac:dyDescent="0.25">
      <c r="A2" s="105"/>
      <c r="B2" s="148" t="s">
        <v>0</v>
      </c>
      <c r="C2" s="149"/>
      <c r="D2" s="149"/>
      <c r="E2" s="149"/>
      <c r="F2" s="149"/>
      <c r="G2" s="149"/>
      <c r="H2" s="149"/>
      <c r="I2" s="191"/>
    </row>
    <row r="3" spans="1:9" x14ac:dyDescent="0.25">
      <c r="A3" s="105"/>
      <c r="B3" s="166" t="s">
        <v>313</v>
      </c>
      <c r="C3" s="167"/>
      <c r="D3" s="167"/>
      <c r="E3" s="167"/>
      <c r="F3" s="167"/>
      <c r="G3" s="167"/>
      <c r="H3" s="167"/>
      <c r="I3" s="192"/>
    </row>
    <row r="4" spans="1:9" x14ac:dyDescent="0.25">
      <c r="A4" s="105"/>
      <c r="B4" s="166" t="s">
        <v>314</v>
      </c>
      <c r="C4" s="167"/>
      <c r="D4" s="167"/>
      <c r="E4" s="167"/>
      <c r="F4" s="167"/>
      <c r="G4" s="167"/>
      <c r="H4" s="167"/>
      <c r="I4" s="192"/>
    </row>
    <row r="5" spans="1:9" x14ac:dyDescent="0.25">
      <c r="A5" s="105"/>
      <c r="B5" s="166" t="s">
        <v>125</v>
      </c>
      <c r="C5" s="167"/>
      <c r="D5" s="167"/>
      <c r="E5" s="167"/>
      <c r="F5" s="167"/>
      <c r="G5" s="167"/>
      <c r="H5" s="167"/>
      <c r="I5" s="192"/>
    </row>
    <row r="6" spans="1:9" ht="15.75" thickBot="1" x14ac:dyDescent="0.3">
      <c r="A6" s="105"/>
      <c r="B6" s="169" t="s">
        <v>3</v>
      </c>
      <c r="C6" s="170"/>
      <c r="D6" s="170"/>
      <c r="E6" s="170"/>
      <c r="F6" s="170"/>
      <c r="G6" s="170"/>
      <c r="H6" s="170"/>
      <c r="I6" s="193"/>
    </row>
    <row r="7" spans="1:9" x14ac:dyDescent="0.25">
      <c r="A7" s="105"/>
      <c r="B7" s="148" t="s">
        <v>4</v>
      </c>
      <c r="C7" s="150"/>
      <c r="D7" s="148" t="s">
        <v>315</v>
      </c>
      <c r="E7" s="149"/>
      <c r="F7" s="149"/>
      <c r="G7" s="149"/>
      <c r="H7" s="150"/>
      <c r="I7" s="183" t="s">
        <v>316</v>
      </c>
    </row>
    <row r="8" spans="1:9" ht="15.75" thickBot="1" x14ac:dyDescent="0.3">
      <c r="A8" s="105"/>
      <c r="B8" s="166"/>
      <c r="C8" s="168"/>
      <c r="D8" s="169"/>
      <c r="E8" s="170"/>
      <c r="F8" s="170"/>
      <c r="G8" s="170"/>
      <c r="H8" s="171"/>
      <c r="I8" s="188"/>
    </row>
    <row r="9" spans="1:9" ht="26.25" thickBot="1" x14ac:dyDescent="0.3">
      <c r="A9" s="105"/>
      <c r="B9" s="169"/>
      <c r="C9" s="171"/>
      <c r="D9" s="54" t="s">
        <v>206</v>
      </c>
      <c r="E9" s="3" t="s">
        <v>317</v>
      </c>
      <c r="F9" s="54" t="s">
        <v>318</v>
      </c>
      <c r="G9" s="54" t="s">
        <v>204</v>
      </c>
      <c r="H9" s="54" t="s">
        <v>207</v>
      </c>
      <c r="I9" s="184"/>
    </row>
    <row r="10" spans="1:9" x14ac:dyDescent="0.25">
      <c r="A10" s="105"/>
      <c r="B10" s="106" t="s">
        <v>319</v>
      </c>
      <c r="C10" s="107"/>
      <c r="D10" s="108">
        <f t="shared" ref="D10:I10" si="0">D11+D19+D29+D39+D49+D59+D72+D76+D63</f>
        <v>15199017</v>
      </c>
      <c r="E10" s="108">
        <f t="shared" si="0"/>
        <v>-7.2759576141834259E-12</v>
      </c>
      <c r="F10" s="108">
        <f t="shared" si="0"/>
        <v>15199017</v>
      </c>
      <c r="G10" s="108">
        <f t="shared" si="0"/>
        <v>3088720.3499999996</v>
      </c>
      <c r="H10" s="108">
        <f t="shared" si="0"/>
        <v>3088720.3499999996</v>
      </c>
      <c r="I10" s="108">
        <f t="shared" si="0"/>
        <v>12110296.65</v>
      </c>
    </row>
    <row r="11" spans="1:9" x14ac:dyDescent="0.25">
      <c r="A11" s="105"/>
      <c r="B11" s="109" t="s">
        <v>320</v>
      </c>
      <c r="C11" s="110"/>
      <c r="D11" s="94">
        <f t="shared" ref="D11:I11" si="1">SUM(D12:D18)</f>
        <v>12985103</v>
      </c>
      <c r="E11" s="94">
        <f t="shared" si="1"/>
        <v>0</v>
      </c>
      <c r="F11" s="94">
        <f t="shared" si="1"/>
        <v>12985103</v>
      </c>
      <c r="G11" s="94">
        <f t="shared" si="1"/>
        <v>2307906.9899999998</v>
      </c>
      <c r="H11" s="94">
        <f t="shared" si="1"/>
        <v>2307906.9899999998</v>
      </c>
      <c r="I11" s="94">
        <f t="shared" si="1"/>
        <v>10677196.01</v>
      </c>
    </row>
    <row r="12" spans="1:9" x14ac:dyDescent="0.25">
      <c r="A12" s="105"/>
      <c r="B12" s="111" t="s">
        <v>321</v>
      </c>
      <c r="C12" s="112"/>
      <c r="D12" s="94">
        <v>7783464</v>
      </c>
      <c r="E12" s="86">
        <v>0</v>
      </c>
      <c r="F12" s="86">
        <f>D12+E12</f>
        <v>7783464</v>
      </c>
      <c r="G12" s="86">
        <v>1947221.41</v>
      </c>
      <c r="H12" s="86">
        <v>1947221.41</v>
      </c>
      <c r="I12" s="86">
        <f>F12-G12</f>
        <v>5836242.5899999999</v>
      </c>
    </row>
    <row r="13" spans="1:9" x14ac:dyDescent="0.25">
      <c r="A13" s="105"/>
      <c r="B13" s="111" t="s">
        <v>322</v>
      </c>
      <c r="C13" s="112"/>
      <c r="D13" s="94"/>
      <c r="E13" s="86"/>
      <c r="F13" s="86">
        <f t="shared" ref="F13:F18" si="2">D13+E13</f>
        <v>0</v>
      </c>
      <c r="G13" s="86"/>
      <c r="H13" s="86"/>
      <c r="I13" s="86">
        <f t="shared" ref="I13:I18" si="3">F13-G13</f>
        <v>0</v>
      </c>
    </row>
    <row r="14" spans="1:9" x14ac:dyDescent="0.25">
      <c r="A14" s="105"/>
      <c r="B14" s="111" t="s">
        <v>323</v>
      </c>
      <c r="C14" s="112"/>
      <c r="D14" s="94">
        <v>2187102</v>
      </c>
      <c r="E14" s="86">
        <v>0</v>
      </c>
      <c r="F14" s="86">
        <f t="shared" si="2"/>
        <v>2187102</v>
      </c>
      <c r="G14" s="86">
        <v>206049.74</v>
      </c>
      <c r="H14" s="86">
        <v>206049.74</v>
      </c>
      <c r="I14" s="86">
        <f t="shared" si="3"/>
        <v>1981052.26</v>
      </c>
    </row>
    <row r="15" spans="1:9" x14ac:dyDescent="0.25">
      <c r="A15" s="105"/>
      <c r="B15" s="111" t="s">
        <v>324</v>
      </c>
      <c r="C15" s="112"/>
      <c r="D15" s="94">
        <v>2296937</v>
      </c>
      <c r="E15" s="86">
        <v>0</v>
      </c>
      <c r="F15" s="86">
        <f t="shared" si="2"/>
        <v>2296937</v>
      </c>
      <c r="G15" s="86">
        <v>0</v>
      </c>
      <c r="H15" s="86">
        <v>0</v>
      </c>
      <c r="I15" s="86">
        <f t="shared" si="3"/>
        <v>2296937</v>
      </c>
    </row>
    <row r="16" spans="1:9" x14ac:dyDescent="0.25">
      <c r="A16" s="105"/>
      <c r="B16" s="111" t="s">
        <v>325</v>
      </c>
      <c r="C16" s="112"/>
      <c r="D16" s="94">
        <v>717600</v>
      </c>
      <c r="E16" s="86">
        <v>0</v>
      </c>
      <c r="F16" s="86">
        <f t="shared" si="2"/>
        <v>717600</v>
      </c>
      <c r="G16" s="86">
        <v>154635.84</v>
      </c>
      <c r="H16" s="86">
        <v>154635.84</v>
      </c>
      <c r="I16" s="86">
        <f t="shared" si="3"/>
        <v>562964.16</v>
      </c>
    </row>
    <row r="17" spans="1:9" x14ac:dyDescent="0.25">
      <c r="A17" s="105"/>
      <c r="B17" s="111" t="s">
        <v>326</v>
      </c>
      <c r="C17" s="112"/>
      <c r="D17" s="94"/>
      <c r="E17" s="86"/>
      <c r="F17" s="86">
        <f t="shared" si="2"/>
        <v>0</v>
      </c>
      <c r="G17" s="86"/>
      <c r="H17" s="86"/>
      <c r="I17" s="86">
        <f t="shared" si="3"/>
        <v>0</v>
      </c>
    </row>
    <row r="18" spans="1:9" x14ac:dyDescent="0.25">
      <c r="A18" s="105"/>
      <c r="B18" s="111" t="s">
        <v>327</v>
      </c>
      <c r="C18" s="112"/>
      <c r="D18" s="94"/>
      <c r="E18" s="86"/>
      <c r="F18" s="86">
        <f t="shared" si="2"/>
        <v>0</v>
      </c>
      <c r="G18" s="86"/>
      <c r="H18" s="86"/>
      <c r="I18" s="86">
        <f t="shared" si="3"/>
        <v>0</v>
      </c>
    </row>
    <row r="19" spans="1:9" x14ac:dyDescent="0.25">
      <c r="A19" s="105"/>
      <c r="B19" s="109" t="s">
        <v>328</v>
      </c>
      <c r="C19" s="110"/>
      <c r="D19" s="94">
        <f t="shared" ref="D19:I19" si="4">SUM(D20:D28)</f>
        <v>798982</v>
      </c>
      <c r="E19" s="94">
        <f t="shared" si="4"/>
        <v>0</v>
      </c>
      <c r="F19" s="94">
        <f t="shared" si="4"/>
        <v>798982</v>
      </c>
      <c r="G19" s="94">
        <f t="shared" si="4"/>
        <v>203668.03</v>
      </c>
      <c r="H19" s="94">
        <f t="shared" si="4"/>
        <v>203668.03</v>
      </c>
      <c r="I19" s="94">
        <f t="shared" si="4"/>
        <v>595313.97</v>
      </c>
    </row>
    <row r="20" spans="1:9" x14ac:dyDescent="0.25">
      <c r="A20" s="105"/>
      <c r="B20" s="111" t="s">
        <v>329</v>
      </c>
      <c r="C20" s="112"/>
      <c r="D20" s="94">
        <v>258005</v>
      </c>
      <c r="E20" s="86">
        <v>-812</v>
      </c>
      <c r="F20" s="94">
        <f t="shared" ref="F20:F28" si="5">D20+E20</f>
        <v>257193</v>
      </c>
      <c r="G20" s="86">
        <v>100760.82</v>
      </c>
      <c r="H20" s="86">
        <v>100760.82</v>
      </c>
      <c r="I20" s="86">
        <f>F20-G20</f>
        <v>156432.18</v>
      </c>
    </row>
    <row r="21" spans="1:9" x14ac:dyDescent="0.25">
      <c r="A21" s="105"/>
      <c r="B21" s="111" t="s">
        <v>330</v>
      </c>
      <c r="C21" s="112"/>
      <c r="D21" s="94">
        <v>85889</v>
      </c>
      <c r="E21" s="86">
        <v>0</v>
      </c>
      <c r="F21" s="94">
        <f t="shared" si="5"/>
        <v>85889</v>
      </c>
      <c r="G21" s="86">
        <v>38121.82</v>
      </c>
      <c r="H21" s="86">
        <v>38121.82</v>
      </c>
      <c r="I21" s="86">
        <f t="shared" ref="I21:I83" si="6">F21-G21</f>
        <v>47767.18</v>
      </c>
    </row>
    <row r="22" spans="1:9" x14ac:dyDescent="0.25">
      <c r="A22" s="105"/>
      <c r="B22" s="111" t="s">
        <v>331</v>
      </c>
      <c r="C22" s="112"/>
      <c r="D22" s="94"/>
      <c r="E22" s="86"/>
      <c r="F22" s="94">
        <f t="shared" si="5"/>
        <v>0</v>
      </c>
      <c r="G22" s="86"/>
      <c r="H22" s="86"/>
      <c r="I22" s="86">
        <f t="shared" si="6"/>
        <v>0</v>
      </c>
    </row>
    <row r="23" spans="1:9" x14ac:dyDescent="0.25">
      <c r="A23" s="105"/>
      <c r="B23" s="111" t="s">
        <v>332</v>
      </c>
      <c r="C23" s="112"/>
      <c r="D23" s="94">
        <v>132660</v>
      </c>
      <c r="E23" s="86">
        <v>0</v>
      </c>
      <c r="F23" s="94">
        <f t="shared" si="5"/>
        <v>132660</v>
      </c>
      <c r="G23" s="86">
        <v>18642.47</v>
      </c>
      <c r="H23" s="86">
        <v>18642.47</v>
      </c>
      <c r="I23" s="86">
        <f t="shared" si="6"/>
        <v>114017.53</v>
      </c>
    </row>
    <row r="24" spans="1:9" x14ac:dyDescent="0.25">
      <c r="A24" s="105"/>
      <c r="B24" s="111" t="s">
        <v>333</v>
      </c>
      <c r="C24" s="112"/>
      <c r="D24" s="94">
        <v>139051</v>
      </c>
      <c r="E24" s="86">
        <v>0</v>
      </c>
      <c r="F24" s="94">
        <f t="shared" si="5"/>
        <v>139051</v>
      </c>
      <c r="G24" s="86">
        <v>2395.4</v>
      </c>
      <c r="H24" s="86">
        <v>2395.4</v>
      </c>
      <c r="I24" s="86">
        <f t="shared" si="6"/>
        <v>136655.6</v>
      </c>
    </row>
    <row r="25" spans="1:9" x14ac:dyDescent="0.25">
      <c r="A25" s="105"/>
      <c r="B25" s="111" t="s">
        <v>334</v>
      </c>
      <c r="C25" s="112"/>
      <c r="D25" s="94">
        <v>26500</v>
      </c>
      <c r="E25" s="86">
        <v>0</v>
      </c>
      <c r="F25" s="94">
        <f t="shared" si="5"/>
        <v>26500</v>
      </c>
      <c r="G25" s="86">
        <v>0</v>
      </c>
      <c r="H25" s="86">
        <v>0</v>
      </c>
      <c r="I25" s="86">
        <f t="shared" si="6"/>
        <v>26500</v>
      </c>
    </row>
    <row r="26" spans="1:9" x14ac:dyDescent="0.25">
      <c r="A26" s="105"/>
      <c r="B26" s="111" t="s">
        <v>335</v>
      </c>
      <c r="C26" s="112"/>
      <c r="D26" s="94">
        <v>38710</v>
      </c>
      <c r="E26" s="86">
        <v>812</v>
      </c>
      <c r="F26" s="94">
        <f t="shared" si="5"/>
        <v>39522</v>
      </c>
      <c r="G26" s="86">
        <v>812</v>
      </c>
      <c r="H26" s="86">
        <v>812</v>
      </c>
      <c r="I26" s="86">
        <f t="shared" si="6"/>
        <v>38710</v>
      </c>
    </row>
    <row r="27" spans="1:9" x14ac:dyDescent="0.25">
      <c r="A27" s="105"/>
      <c r="B27" s="111" t="s">
        <v>336</v>
      </c>
      <c r="C27" s="112"/>
      <c r="D27" s="94"/>
      <c r="E27" s="86"/>
      <c r="F27" s="94">
        <f t="shared" si="5"/>
        <v>0</v>
      </c>
      <c r="G27" s="86"/>
      <c r="H27" s="86"/>
      <c r="I27" s="86">
        <f t="shared" si="6"/>
        <v>0</v>
      </c>
    </row>
    <row r="28" spans="1:9" x14ac:dyDescent="0.25">
      <c r="A28" s="105"/>
      <c r="B28" s="111" t="s">
        <v>337</v>
      </c>
      <c r="C28" s="112"/>
      <c r="D28" s="94">
        <v>118167</v>
      </c>
      <c r="E28" s="86">
        <v>0</v>
      </c>
      <c r="F28" s="94">
        <f t="shared" si="5"/>
        <v>118167</v>
      </c>
      <c r="G28" s="86">
        <v>42935.519999999997</v>
      </c>
      <c r="H28" s="86">
        <v>42935.519999999997</v>
      </c>
      <c r="I28" s="86">
        <f t="shared" si="6"/>
        <v>75231.48000000001</v>
      </c>
    </row>
    <row r="29" spans="1:9" x14ac:dyDescent="0.25">
      <c r="A29" s="105"/>
      <c r="B29" s="109" t="s">
        <v>338</v>
      </c>
      <c r="C29" s="110"/>
      <c r="D29" s="94">
        <f t="shared" ref="D29:I29" si="7">SUM(D30:D38)</f>
        <v>1414932</v>
      </c>
      <c r="E29" s="94">
        <f t="shared" si="7"/>
        <v>-7.2759576141834259E-12</v>
      </c>
      <c r="F29" s="94">
        <f t="shared" si="7"/>
        <v>1414932</v>
      </c>
      <c r="G29" s="94">
        <f t="shared" si="7"/>
        <v>577145.32999999996</v>
      </c>
      <c r="H29" s="94">
        <f t="shared" si="7"/>
        <v>577145.32999999996</v>
      </c>
      <c r="I29" s="94">
        <f t="shared" si="7"/>
        <v>837786.66999999993</v>
      </c>
    </row>
    <row r="30" spans="1:9" x14ac:dyDescent="0.25">
      <c r="A30" s="105"/>
      <c r="B30" s="111" t="s">
        <v>339</v>
      </c>
      <c r="C30" s="112"/>
      <c r="D30" s="94">
        <v>116010</v>
      </c>
      <c r="E30" s="86">
        <v>-99590</v>
      </c>
      <c r="F30" s="94">
        <f t="shared" ref="F30:F38" si="8">D30+E30</f>
        <v>16420</v>
      </c>
      <c r="G30" s="86">
        <v>4261</v>
      </c>
      <c r="H30" s="86">
        <v>4261</v>
      </c>
      <c r="I30" s="86">
        <f t="shared" si="6"/>
        <v>12159</v>
      </c>
    </row>
    <row r="31" spans="1:9" x14ac:dyDescent="0.25">
      <c r="A31" s="105"/>
      <c r="B31" s="111" t="s">
        <v>340</v>
      </c>
      <c r="C31" s="112"/>
      <c r="D31" s="94">
        <v>142442</v>
      </c>
      <c r="E31" s="86">
        <v>-27401.200000000001</v>
      </c>
      <c r="F31" s="94">
        <f t="shared" si="8"/>
        <v>115040.8</v>
      </c>
      <c r="G31" s="86">
        <v>15264.44</v>
      </c>
      <c r="H31" s="86">
        <v>15264.44</v>
      </c>
      <c r="I31" s="86">
        <f t="shared" si="6"/>
        <v>99776.36</v>
      </c>
    </row>
    <row r="32" spans="1:9" x14ac:dyDescent="0.25">
      <c r="A32" s="105"/>
      <c r="B32" s="111" t="s">
        <v>341</v>
      </c>
      <c r="C32" s="112"/>
      <c r="D32" s="94">
        <v>130570</v>
      </c>
      <c r="E32" s="86">
        <v>239439.96</v>
      </c>
      <c r="F32" s="94">
        <f t="shared" si="8"/>
        <v>370009.95999999996</v>
      </c>
      <c r="G32" s="86">
        <v>357074.98</v>
      </c>
      <c r="H32" s="86">
        <v>357074.98</v>
      </c>
      <c r="I32" s="86">
        <f t="shared" si="6"/>
        <v>12934.979999999981</v>
      </c>
    </row>
    <row r="33" spans="1:9" x14ac:dyDescent="0.25">
      <c r="A33" s="105"/>
      <c r="B33" s="111" t="s">
        <v>342</v>
      </c>
      <c r="C33" s="112"/>
      <c r="D33" s="94">
        <v>67213</v>
      </c>
      <c r="E33" s="86">
        <v>0</v>
      </c>
      <c r="F33" s="94">
        <f t="shared" si="8"/>
        <v>67213</v>
      </c>
      <c r="G33" s="86">
        <v>9368.5</v>
      </c>
      <c r="H33" s="86">
        <v>9368.5</v>
      </c>
      <c r="I33" s="86">
        <f t="shared" si="6"/>
        <v>57844.5</v>
      </c>
    </row>
    <row r="34" spans="1:9" x14ac:dyDescent="0.25">
      <c r="A34" s="105"/>
      <c r="B34" s="111" t="s">
        <v>343</v>
      </c>
      <c r="C34" s="112"/>
      <c r="D34" s="94">
        <v>179712</v>
      </c>
      <c r="E34" s="86">
        <v>-47700</v>
      </c>
      <c r="F34" s="94">
        <f t="shared" si="8"/>
        <v>132012</v>
      </c>
      <c r="G34" s="86">
        <v>64103.41</v>
      </c>
      <c r="H34" s="86">
        <v>64103.41</v>
      </c>
      <c r="I34" s="86">
        <f t="shared" si="6"/>
        <v>67908.59</v>
      </c>
    </row>
    <row r="35" spans="1:9" x14ac:dyDescent="0.25">
      <c r="A35" s="105"/>
      <c r="B35" s="111" t="s">
        <v>344</v>
      </c>
      <c r="C35" s="112"/>
      <c r="D35" s="94">
        <v>73130</v>
      </c>
      <c r="E35" s="86">
        <v>-39748.76</v>
      </c>
      <c r="F35" s="94">
        <f t="shared" si="8"/>
        <v>33381.24</v>
      </c>
      <c r="G35" s="86">
        <v>14036</v>
      </c>
      <c r="H35" s="86">
        <v>14036</v>
      </c>
      <c r="I35" s="86">
        <f t="shared" si="6"/>
        <v>19345.239999999998</v>
      </c>
    </row>
    <row r="36" spans="1:9" x14ac:dyDescent="0.25">
      <c r="A36" s="105"/>
      <c r="B36" s="111" t="s">
        <v>345</v>
      </c>
      <c r="C36" s="112"/>
      <c r="D36" s="94">
        <v>36690</v>
      </c>
      <c r="E36" s="86">
        <v>-15000</v>
      </c>
      <c r="F36" s="94">
        <f t="shared" si="8"/>
        <v>21690</v>
      </c>
      <c r="G36" s="86">
        <v>1269</v>
      </c>
      <c r="H36" s="86">
        <v>1269</v>
      </c>
      <c r="I36" s="86">
        <f t="shared" si="6"/>
        <v>20421</v>
      </c>
    </row>
    <row r="37" spans="1:9" x14ac:dyDescent="0.25">
      <c r="A37" s="105"/>
      <c r="B37" s="111" t="s">
        <v>346</v>
      </c>
      <c r="C37" s="112"/>
      <c r="D37" s="94">
        <v>138087</v>
      </c>
      <c r="E37" s="86">
        <v>-10000</v>
      </c>
      <c r="F37" s="94">
        <f t="shared" si="8"/>
        <v>128087</v>
      </c>
      <c r="G37" s="86">
        <v>6767</v>
      </c>
      <c r="H37" s="86">
        <v>6767</v>
      </c>
      <c r="I37" s="86">
        <f t="shared" si="6"/>
        <v>121320</v>
      </c>
    </row>
    <row r="38" spans="1:9" x14ac:dyDescent="0.25">
      <c r="A38" s="105"/>
      <c r="B38" s="111" t="s">
        <v>347</v>
      </c>
      <c r="C38" s="112"/>
      <c r="D38" s="94">
        <v>531078</v>
      </c>
      <c r="E38" s="86">
        <v>0</v>
      </c>
      <c r="F38" s="94">
        <f t="shared" si="8"/>
        <v>531078</v>
      </c>
      <c r="G38" s="86">
        <v>105001</v>
      </c>
      <c r="H38" s="86">
        <v>105001</v>
      </c>
      <c r="I38" s="86">
        <f t="shared" si="6"/>
        <v>426077</v>
      </c>
    </row>
    <row r="39" spans="1:9" x14ac:dyDescent="0.25">
      <c r="A39" s="105"/>
      <c r="B39" s="189" t="s">
        <v>348</v>
      </c>
      <c r="C39" s="190"/>
      <c r="D39" s="94">
        <f t="shared" ref="D39:I39" si="9">SUM(D40:D48)</f>
        <v>0</v>
      </c>
      <c r="E39" s="94">
        <f t="shared" si="9"/>
        <v>0</v>
      </c>
      <c r="F39" s="94">
        <f>SUM(F40:F48)</f>
        <v>0</v>
      </c>
      <c r="G39" s="94">
        <f t="shared" si="9"/>
        <v>0</v>
      </c>
      <c r="H39" s="94">
        <f t="shared" si="9"/>
        <v>0</v>
      </c>
      <c r="I39" s="94">
        <f t="shared" si="9"/>
        <v>0</v>
      </c>
    </row>
    <row r="40" spans="1:9" x14ac:dyDescent="0.25">
      <c r="A40" s="105"/>
      <c r="B40" s="111" t="s">
        <v>349</v>
      </c>
      <c r="C40" s="112"/>
      <c r="D40" s="94"/>
      <c r="E40" s="86"/>
      <c r="F40" s="94">
        <f>D40+E40</f>
        <v>0</v>
      </c>
      <c r="G40" s="86"/>
      <c r="H40" s="86"/>
      <c r="I40" s="86">
        <f t="shared" si="6"/>
        <v>0</v>
      </c>
    </row>
    <row r="41" spans="1:9" x14ac:dyDescent="0.25">
      <c r="A41" s="105"/>
      <c r="B41" s="111" t="s">
        <v>350</v>
      </c>
      <c r="C41" s="112"/>
      <c r="D41" s="94"/>
      <c r="E41" s="86"/>
      <c r="F41" s="94">
        <f t="shared" ref="F41:F83" si="10">D41+E41</f>
        <v>0</v>
      </c>
      <c r="G41" s="86"/>
      <c r="H41" s="86"/>
      <c r="I41" s="86">
        <f t="shared" si="6"/>
        <v>0</v>
      </c>
    </row>
    <row r="42" spans="1:9" x14ac:dyDescent="0.25">
      <c r="A42" s="105"/>
      <c r="B42" s="111" t="s">
        <v>351</v>
      </c>
      <c r="C42" s="112"/>
      <c r="D42" s="94"/>
      <c r="E42" s="86"/>
      <c r="F42" s="94">
        <f t="shared" si="10"/>
        <v>0</v>
      </c>
      <c r="G42" s="86"/>
      <c r="H42" s="86"/>
      <c r="I42" s="86">
        <f t="shared" si="6"/>
        <v>0</v>
      </c>
    </row>
    <row r="43" spans="1:9" x14ac:dyDescent="0.25">
      <c r="A43" s="105"/>
      <c r="B43" s="111" t="s">
        <v>352</v>
      </c>
      <c r="C43" s="112"/>
      <c r="D43" s="94"/>
      <c r="E43" s="86"/>
      <c r="F43" s="94">
        <f t="shared" si="10"/>
        <v>0</v>
      </c>
      <c r="G43" s="86"/>
      <c r="H43" s="86"/>
      <c r="I43" s="86">
        <f t="shared" si="6"/>
        <v>0</v>
      </c>
    </row>
    <row r="44" spans="1:9" x14ac:dyDescent="0.25">
      <c r="A44" s="105"/>
      <c r="B44" s="111" t="s">
        <v>353</v>
      </c>
      <c r="C44" s="112"/>
      <c r="D44" s="94"/>
      <c r="E44" s="86"/>
      <c r="F44" s="94">
        <f t="shared" si="10"/>
        <v>0</v>
      </c>
      <c r="G44" s="86"/>
      <c r="H44" s="86"/>
      <c r="I44" s="86">
        <f t="shared" si="6"/>
        <v>0</v>
      </c>
    </row>
    <row r="45" spans="1:9" x14ac:dyDescent="0.25">
      <c r="A45" s="105"/>
      <c r="B45" s="111" t="s">
        <v>354</v>
      </c>
      <c r="C45" s="112"/>
      <c r="D45" s="94"/>
      <c r="E45" s="86"/>
      <c r="F45" s="94">
        <f t="shared" si="10"/>
        <v>0</v>
      </c>
      <c r="G45" s="86"/>
      <c r="H45" s="86"/>
      <c r="I45" s="86">
        <f t="shared" si="6"/>
        <v>0</v>
      </c>
    </row>
    <row r="46" spans="1:9" x14ac:dyDescent="0.25">
      <c r="A46" s="105"/>
      <c r="B46" s="111" t="s">
        <v>355</v>
      </c>
      <c r="C46" s="112"/>
      <c r="D46" s="94"/>
      <c r="E46" s="86"/>
      <c r="F46" s="94">
        <f t="shared" si="10"/>
        <v>0</v>
      </c>
      <c r="G46" s="86"/>
      <c r="H46" s="86"/>
      <c r="I46" s="86">
        <f t="shared" si="6"/>
        <v>0</v>
      </c>
    </row>
    <row r="47" spans="1:9" x14ac:dyDescent="0.25">
      <c r="A47" s="105"/>
      <c r="B47" s="111" t="s">
        <v>356</v>
      </c>
      <c r="C47" s="112"/>
      <c r="D47" s="94"/>
      <c r="E47" s="86"/>
      <c r="F47" s="94">
        <f t="shared" si="10"/>
        <v>0</v>
      </c>
      <c r="G47" s="86"/>
      <c r="H47" s="86"/>
      <c r="I47" s="86">
        <f t="shared" si="6"/>
        <v>0</v>
      </c>
    </row>
    <row r="48" spans="1:9" x14ac:dyDescent="0.25">
      <c r="A48" s="105"/>
      <c r="B48" s="111" t="s">
        <v>357</v>
      </c>
      <c r="C48" s="112"/>
      <c r="D48" s="94"/>
      <c r="E48" s="86"/>
      <c r="F48" s="94">
        <f t="shared" si="10"/>
        <v>0</v>
      </c>
      <c r="G48" s="86"/>
      <c r="H48" s="86"/>
      <c r="I48" s="86">
        <f t="shared" si="6"/>
        <v>0</v>
      </c>
    </row>
    <row r="49" spans="1:9" x14ac:dyDescent="0.25">
      <c r="A49" s="105"/>
      <c r="B49" s="189" t="s">
        <v>358</v>
      </c>
      <c r="C49" s="190"/>
      <c r="D49" s="94">
        <f t="shared" ref="D49:I49" si="11">SUM(D50:D58)</f>
        <v>0</v>
      </c>
      <c r="E49" s="94">
        <f t="shared" si="11"/>
        <v>0</v>
      </c>
      <c r="F49" s="94">
        <f t="shared" si="11"/>
        <v>0</v>
      </c>
      <c r="G49" s="94">
        <f t="shared" si="11"/>
        <v>0</v>
      </c>
      <c r="H49" s="94">
        <f t="shared" si="11"/>
        <v>0</v>
      </c>
      <c r="I49" s="94">
        <f t="shared" si="11"/>
        <v>0</v>
      </c>
    </row>
    <row r="50" spans="1:9" x14ac:dyDescent="0.25">
      <c r="A50" s="105"/>
      <c r="B50" s="111" t="s">
        <v>359</v>
      </c>
      <c r="C50" s="112"/>
      <c r="D50" s="94"/>
      <c r="E50" s="86"/>
      <c r="F50" s="94">
        <f t="shared" si="10"/>
        <v>0</v>
      </c>
      <c r="G50" s="86"/>
      <c r="H50" s="86"/>
      <c r="I50" s="86">
        <f t="shared" si="6"/>
        <v>0</v>
      </c>
    </row>
    <row r="51" spans="1:9" x14ac:dyDescent="0.25">
      <c r="A51" s="105"/>
      <c r="B51" s="111" t="s">
        <v>360</v>
      </c>
      <c r="C51" s="112"/>
      <c r="D51" s="94"/>
      <c r="E51" s="86"/>
      <c r="F51" s="94">
        <f t="shared" si="10"/>
        <v>0</v>
      </c>
      <c r="G51" s="86"/>
      <c r="H51" s="86"/>
      <c r="I51" s="86">
        <f t="shared" si="6"/>
        <v>0</v>
      </c>
    </row>
    <row r="52" spans="1:9" x14ac:dyDescent="0.25">
      <c r="A52" s="105"/>
      <c r="B52" s="111" t="s">
        <v>361</v>
      </c>
      <c r="C52" s="112"/>
      <c r="D52" s="94"/>
      <c r="E52" s="86"/>
      <c r="F52" s="94">
        <f t="shared" si="10"/>
        <v>0</v>
      </c>
      <c r="G52" s="86"/>
      <c r="H52" s="86"/>
      <c r="I52" s="86">
        <f t="shared" si="6"/>
        <v>0</v>
      </c>
    </row>
    <row r="53" spans="1:9" x14ac:dyDescent="0.25">
      <c r="A53" s="105"/>
      <c r="B53" s="111" t="s">
        <v>362</v>
      </c>
      <c r="C53" s="112"/>
      <c r="D53" s="94"/>
      <c r="E53" s="86"/>
      <c r="F53" s="94">
        <f t="shared" si="10"/>
        <v>0</v>
      </c>
      <c r="G53" s="86"/>
      <c r="H53" s="86"/>
      <c r="I53" s="86">
        <f t="shared" si="6"/>
        <v>0</v>
      </c>
    </row>
    <row r="54" spans="1:9" x14ac:dyDescent="0.25">
      <c r="A54" s="105"/>
      <c r="B54" s="111" t="s">
        <v>363</v>
      </c>
      <c r="C54" s="112"/>
      <c r="D54" s="94"/>
      <c r="E54" s="86"/>
      <c r="F54" s="94">
        <f t="shared" si="10"/>
        <v>0</v>
      </c>
      <c r="G54" s="86"/>
      <c r="H54" s="86"/>
      <c r="I54" s="86">
        <f t="shared" si="6"/>
        <v>0</v>
      </c>
    </row>
    <row r="55" spans="1:9" x14ac:dyDescent="0.25">
      <c r="A55" s="105"/>
      <c r="B55" s="111" t="s">
        <v>364</v>
      </c>
      <c r="C55" s="112"/>
      <c r="D55" s="94"/>
      <c r="E55" s="86"/>
      <c r="F55" s="94">
        <f t="shared" si="10"/>
        <v>0</v>
      </c>
      <c r="G55" s="86"/>
      <c r="H55" s="86"/>
      <c r="I55" s="86">
        <f t="shared" si="6"/>
        <v>0</v>
      </c>
    </row>
    <row r="56" spans="1:9" x14ac:dyDescent="0.25">
      <c r="A56" s="105"/>
      <c r="B56" s="111" t="s">
        <v>365</v>
      </c>
      <c r="C56" s="112"/>
      <c r="D56" s="94"/>
      <c r="E56" s="86"/>
      <c r="F56" s="94">
        <f t="shared" si="10"/>
        <v>0</v>
      </c>
      <c r="G56" s="86"/>
      <c r="H56" s="86"/>
      <c r="I56" s="86">
        <f t="shared" si="6"/>
        <v>0</v>
      </c>
    </row>
    <row r="57" spans="1:9" x14ac:dyDescent="0.25">
      <c r="A57" s="105"/>
      <c r="B57" s="111" t="s">
        <v>366</v>
      </c>
      <c r="C57" s="112"/>
      <c r="D57" s="94"/>
      <c r="E57" s="86"/>
      <c r="F57" s="94">
        <f t="shared" si="10"/>
        <v>0</v>
      </c>
      <c r="G57" s="86"/>
      <c r="H57" s="86"/>
      <c r="I57" s="86">
        <f t="shared" si="6"/>
        <v>0</v>
      </c>
    </row>
    <row r="58" spans="1:9" x14ac:dyDescent="0.25">
      <c r="A58" s="105"/>
      <c r="B58" s="111" t="s">
        <v>367</v>
      </c>
      <c r="C58" s="112"/>
      <c r="D58" s="94"/>
      <c r="E58" s="86"/>
      <c r="F58" s="94">
        <f t="shared" si="10"/>
        <v>0</v>
      </c>
      <c r="G58" s="86"/>
      <c r="H58" s="86"/>
      <c r="I58" s="86">
        <f t="shared" si="6"/>
        <v>0</v>
      </c>
    </row>
    <row r="59" spans="1:9" x14ac:dyDescent="0.25">
      <c r="A59" s="105"/>
      <c r="B59" s="109" t="s">
        <v>368</v>
      </c>
      <c r="C59" s="110"/>
      <c r="D59" s="94">
        <f>SUM(D60:D62)</f>
        <v>0</v>
      </c>
      <c r="E59" s="94">
        <f>SUM(E60:E62)</f>
        <v>0</v>
      </c>
      <c r="F59" s="94">
        <f>SUM(F60:F62)</f>
        <v>0</v>
      </c>
      <c r="G59" s="94">
        <f>SUM(G60:G62)</f>
        <v>0</v>
      </c>
      <c r="H59" s="94">
        <f>SUM(H60:H62)</f>
        <v>0</v>
      </c>
      <c r="I59" s="86">
        <f t="shared" si="6"/>
        <v>0</v>
      </c>
    </row>
    <row r="60" spans="1:9" x14ac:dyDescent="0.25">
      <c r="A60" s="105"/>
      <c r="B60" s="111" t="s">
        <v>369</v>
      </c>
      <c r="C60" s="112"/>
      <c r="D60" s="94"/>
      <c r="E60" s="86"/>
      <c r="F60" s="94">
        <f t="shared" si="10"/>
        <v>0</v>
      </c>
      <c r="G60" s="86"/>
      <c r="H60" s="86"/>
      <c r="I60" s="86">
        <f t="shared" si="6"/>
        <v>0</v>
      </c>
    </row>
    <row r="61" spans="1:9" x14ac:dyDescent="0.25">
      <c r="A61" s="105"/>
      <c r="B61" s="111" t="s">
        <v>370</v>
      </c>
      <c r="C61" s="112"/>
      <c r="D61" s="94"/>
      <c r="E61" s="86"/>
      <c r="F61" s="94">
        <f t="shared" si="10"/>
        <v>0</v>
      </c>
      <c r="G61" s="86"/>
      <c r="H61" s="86"/>
      <c r="I61" s="86">
        <f t="shared" si="6"/>
        <v>0</v>
      </c>
    </row>
    <row r="62" spans="1:9" x14ac:dyDescent="0.25">
      <c r="A62" s="105"/>
      <c r="B62" s="111" t="s">
        <v>371</v>
      </c>
      <c r="C62" s="112"/>
      <c r="D62" s="94"/>
      <c r="E62" s="86"/>
      <c r="F62" s="94">
        <f t="shared" si="10"/>
        <v>0</v>
      </c>
      <c r="G62" s="86"/>
      <c r="H62" s="86"/>
      <c r="I62" s="86">
        <f t="shared" si="6"/>
        <v>0</v>
      </c>
    </row>
    <row r="63" spans="1:9" x14ac:dyDescent="0.25">
      <c r="A63" s="105"/>
      <c r="B63" s="189" t="s">
        <v>372</v>
      </c>
      <c r="C63" s="190"/>
      <c r="D63" s="94">
        <f>SUM(D64:D71)</f>
        <v>0</v>
      </c>
      <c r="E63" s="94">
        <f>SUM(E64:E71)</f>
        <v>0</v>
      </c>
      <c r="F63" s="94">
        <f>F64+F65+F66+F67+F68+F70+F71</f>
        <v>0</v>
      </c>
      <c r="G63" s="94">
        <f>SUM(G64:G71)</f>
        <v>0</v>
      </c>
      <c r="H63" s="94">
        <f>SUM(H64:H71)</f>
        <v>0</v>
      </c>
      <c r="I63" s="86">
        <f t="shared" si="6"/>
        <v>0</v>
      </c>
    </row>
    <row r="64" spans="1:9" x14ac:dyDescent="0.25">
      <c r="A64" s="105"/>
      <c r="B64" s="111" t="s">
        <v>373</v>
      </c>
      <c r="C64" s="112"/>
      <c r="D64" s="94"/>
      <c r="E64" s="86"/>
      <c r="F64" s="94">
        <f t="shared" si="10"/>
        <v>0</v>
      </c>
      <c r="G64" s="86"/>
      <c r="H64" s="86"/>
      <c r="I64" s="86">
        <f t="shared" si="6"/>
        <v>0</v>
      </c>
    </row>
    <row r="65" spans="1:9" x14ac:dyDescent="0.25">
      <c r="A65" s="105"/>
      <c r="B65" s="111" t="s">
        <v>374</v>
      </c>
      <c r="C65" s="112"/>
      <c r="D65" s="94"/>
      <c r="E65" s="86"/>
      <c r="F65" s="94">
        <f t="shared" si="10"/>
        <v>0</v>
      </c>
      <c r="G65" s="86"/>
      <c r="H65" s="86"/>
      <c r="I65" s="86">
        <f t="shared" si="6"/>
        <v>0</v>
      </c>
    </row>
    <row r="66" spans="1:9" x14ac:dyDescent="0.25">
      <c r="A66" s="105"/>
      <c r="B66" s="111" t="s">
        <v>375</v>
      </c>
      <c r="C66" s="112"/>
      <c r="D66" s="94"/>
      <c r="E66" s="86"/>
      <c r="F66" s="94">
        <f t="shared" si="10"/>
        <v>0</v>
      </c>
      <c r="G66" s="86"/>
      <c r="H66" s="86"/>
      <c r="I66" s="86">
        <f t="shared" si="6"/>
        <v>0</v>
      </c>
    </row>
    <row r="67" spans="1:9" x14ac:dyDescent="0.25">
      <c r="A67" s="105"/>
      <c r="B67" s="111" t="s">
        <v>376</v>
      </c>
      <c r="C67" s="112"/>
      <c r="D67" s="94"/>
      <c r="E67" s="86"/>
      <c r="F67" s="94">
        <f t="shared" si="10"/>
        <v>0</v>
      </c>
      <c r="G67" s="86"/>
      <c r="H67" s="86"/>
      <c r="I67" s="86">
        <f t="shared" si="6"/>
        <v>0</v>
      </c>
    </row>
    <row r="68" spans="1:9" x14ac:dyDescent="0.25">
      <c r="A68" s="105"/>
      <c r="B68" s="111" t="s">
        <v>377</v>
      </c>
      <c r="C68" s="112"/>
      <c r="D68" s="94"/>
      <c r="E68" s="86"/>
      <c r="F68" s="94">
        <f t="shared" si="10"/>
        <v>0</v>
      </c>
      <c r="G68" s="86"/>
      <c r="H68" s="86"/>
      <c r="I68" s="86">
        <f t="shared" si="6"/>
        <v>0</v>
      </c>
    </row>
    <row r="69" spans="1:9" x14ac:dyDescent="0.25">
      <c r="A69" s="105"/>
      <c r="B69" s="111" t="s">
        <v>378</v>
      </c>
      <c r="C69" s="112"/>
      <c r="D69" s="94"/>
      <c r="E69" s="86"/>
      <c r="F69" s="94">
        <f t="shared" si="10"/>
        <v>0</v>
      </c>
      <c r="G69" s="86"/>
      <c r="H69" s="86"/>
      <c r="I69" s="86">
        <f t="shared" si="6"/>
        <v>0</v>
      </c>
    </row>
    <row r="70" spans="1:9" x14ac:dyDescent="0.25">
      <c r="A70" s="105"/>
      <c r="B70" s="111" t="s">
        <v>379</v>
      </c>
      <c r="C70" s="112"/>
      <c r="D70" s="94"/>
      <c r="E70" s="86"/>
      <c r="F70" s="94">
        <f t="shared" si="10"/>
        <v>0</v>
      </c>
      <c r="G70" s="86"/>
      <c r="H70" s="86"/>
      <c r="I70" s="86">
        <f t="shared" si="6"/>
        <v>0</v>
      </c>
    </row>
    <row r="71" spans="1:9" x14ac:dyDescent="0.25">
      <c r="A71" s="105"/>
      <c r="B71" s="111" t="s">
        <v>380</v>
      </c>
      <c r="C71" s="112"/>
      <c r="D71" s="94"/>
      <c r="E71" s="86"/>
      <c r="F71" s="94">
        <f t="shared" si="10"/>
        <v>0</v>
      </c>
      <c r="G71" s="86"/>
      <c r="H71" s="86"/>
      <c r="I71" s="86">
        <f t="shared" si="6"/>
        <v>0</v>
      </c>
    </row>
    <row r="72" spans="1:9" x14ac:dyDescent="0.25">
      <c r="A72" s="105"/>
      <c r="B72" s="109" t="s">
        <v>381</v>
      </c>
      <c r="C72" s="110"/>
      <c r="D72" s="94">
        <f>SUM(D73:D75)</f>
        <v>0</v>
      </c>
      <c r="E72" s="94">
        <f>SUM(E73:E75)</f>
        <v>0</v>
      </c>
      <c r="F72" s="94">
        <f>SUM(F73:F75)</f>
        <v>0</v>
      </c>
      <c r="G72" s="94">
        <f>SUM(G73:G75)</f>
        <v>0</v>
      </c>
      <c r="H72" s="94">
        <f>SUM(H73:H75)</f>
        <v>0</v>
      </c>
      <c r="I72" s="86">
        <f t="shared" si="6"/>
        <v>0</v>
      </c>
    </row>
    <row r="73" spans="1:9" x14ac:dyDescent="0.25">
      <c r="A73" s="105"/>
      <c r="B73" s="111" t="s">
        <v>382</v>
      </c>
      <c r="C73" s="112"/>
      <c r="D73" s="94"/>
      <c r="E73" s="86"/>
      <c r="F73" s="94">
        <f t="shared" si="10"/>
        <v>0</v>
      </c>
      <c r="G73" s="86"/>
      <c r="H73" s="86"/>
      <c r="I73" s="86">
        <f t="shared" si="6"/>
        <v>0</v>
      </c>
    </row>
    <row r="74" spans="1:9" x14ac:dyDescent="0.25">
      <c r="A74" s="105"/>
      <c r="B74" s="111" t="s">
        <v>383</v>
      </c>
      <c r="C74" s="112"/>
      <c r="D74" s="94"/>
      <c r="E74" s="86"/>
      <c r="F74" s="94">
        <f t="shared" si="10"/>
        <v>0</v>
      </c>
      <c r="G74" s="86"/>
      <c r="H74" s="86"/>
      <c r="I74" s="86">
        <f t="shared" si="6"/>
        <v>0</v>
      </c>
    </row>
    <row r="75" spans="1:9" x14ac:dyDescent="0.25">
      <c r="A75" s="105"/>
      <c r="B75" s="111" t="s">
        <v>384</v>
      </c>
      <c r="C75" s="112"/>
      <c r="D75" s="94"/>
      <c r="E75" s="86"/>
      <c r="F75" s="94">
        <f t="shared" si="10"/>
        <v>0</v>
      </c>
      <c r="G75" s="86"/>
      <c r="H75" s="86"/>
      <c r="I75" s="86">
        <f t="shared" si="6"/>
        <v>0</v>
      </c>
    </row>
    <row r="76" spans="1:9" x14ac:dyDescent="0.25">
      <c r="A76" s="105"/>
      <c r="B76" s="109" t="s">
        <v>385</v>
      </c>
      <c r="C76" s="110"/>
      <c r="D76" s="94">
        <f>SUM(D77:D83)</f>
        <v>0</v>
      </c>
      <c r="E76" s="94">
        <f>SUM(E77:E83)</f>
        <v>0</v>
      </c>
      <c r="F76" s="94">
        <f>SUM(F77:F83)</f>
        <v>0</v>
      </c>
      <c r="G76" s="94">
        <f>SUM(G77:G83)</f>
        <v>0</v>
      </c>
      <c r="H76" s="94">
        <f>SUM(H77:H83)</f>
        <v>0</v>
      </c>
      <c r="I76" s="86">
        <f t="shared" si="6"/>
        <v>0</v>
      </c>
    </row>
    <row r="77" spans="1:9" x14ac:dyDescent="0.25">
      <c r="A77" s="105"/>
      <c r="B77" s="111" t="s">
        <v>386</v>
      </c>
      <c r="C77" s="112"/>
      <c r="D77" s="94"/>
      <c r="E77" s="86"/>
      <c r="F77" s="94">
        <f t="shared" si="10"/>
        <v>0</v>
      </c>
      <c r="G77" s="86"/>
      <c r="H77" s="86"/>
      <c r="I77" s="86">
        <f t="shared" si="6"/>
        <v>0</v>
      </c>
    </row>
    <row r="78" spans="1:9" x14ac:dyDescent="0.25">
      <c r="A78" s="105"/>
      <c r="B78" s="111" t="s">
        <v>387</v>
      </c>
      <c r="C78" s="112"/>
      <c r="D78" s="94"/>
      <c r="E78" s="86"/>
      <c r="F78" s="94">
        <f t="shared" si="10"/>
        <v>0</v>
      </c>
      <c r="G78" s="86"/>
      <c r="H78" s="86"/>
      <c r="I78" s="86">
        <f t="shared" si="6"/>
        <v>0</v>
      </c>
    </row>
    <row r="79" spans="1:9" x14ac:dyDescent="0.25">
      <c r="A79" s="105"/>
      <c r="B79" s="111" t="s">
        <v>388</v>
      </c>
      <c r="C79" s="112"/>
      <c r="D79" s="94"/>
      <c r="E79" s="86"/>
      <c r="F79" s="94">
        <f t="shared" si="10"/>
        <v>0</v>
      </c>
      <c r="G79" s="86"/>
      <c r="H79" s="86"/>
      <c r="I79" s="86">
        <f t="shared" si="6"/>
        <v>0</v>
      </c>
    </row>
    <row r="80" spans="1:9" x14ac:dyDescent="0.25">
      <c r="A80" s="105"/>
      <c r="B80" s="111" t="s">
        <v>389</v>
      </c>
      <c r="C80" s="112"/>
      <c r="D80" s="94"/>
      <c r="E80" s="86"/>
      <c r="F80" s="94">
        <f t="shared" si="10"/>
        <v>0</v>
      </c>
      <c r="G80" s="86"/>
      <c r="H80" s="86"/>
      <c r="I80" s="86">
        <f t="shared" si="6"/>
        <v>0</v>
      </c>
    </row>
    <row r="81" spans="1:9" x14ac:dyDescent="0.25">
      <c r="A81" s="105"/>
      <c r="B81" s="111" t="s">
        <v>390</v>
      </c>
      <c r="C81" s="112"/>
      <c r="D81" s="94"/>
      <c r="E81" s="86"/>
      <c r="F81" s="94">
        <f t="shared" si="10"/>
        <v>0</v>
      </c>
      <c r="G81" s="86"/>
      <c r="H81" s="86"/>
      <c r="I81" s="86">
        <f t="shared" si="6"/>
        <v>0</v>
      </c>
    </row>
    <row r="82" spans="1:9" x14ac:dyDescent="0.25">
      <c r="A82" s="105"/>
      <c r="B82" s="111" t="s">
        <v>391</v>
      </c>
      <c r="C82" s="112"/>
      <c r="D82" s="94"/>
      <c r="E82" s="86"/>
      <c r="F82" s="94">
        <f t="shared" si="10"/>
        <v>0</v>
      </c>
      <c r="G82" s="86"/>
      <c r="H82" s="86"/>
      <c r="I82" s="86">
        <f t="shared" si="6"/>
        <v>0</v>
      </c>
    </row>
    <row r="83" spans="1:9" x14ac:dyDescent="0.25">
      <c r="A83" s="105"/>
      <c r="B83" s="111" t="s">
        <v>392</v>
      </c>
      <c r="C83" s="112"/>
      <c r="D83" s="94"/>
      <c r="E83" s="86"/>
      <c r="F83" s="94">
        <f t="shared" si="10"/>
        <v>0</v>
      </c>
      <c r="G83" s="86"/>
      <c r="H83" s="86"/>
      <c r="I83" s="86">
        <f t="shared" si="6"/>
        <v>0</v>
      </c>
    </row>
    <row r="84" spans="1:9" x14ac:dyDescent="0.25">
      <c r="A84" s="105"/>
      <c r="B84" s="114"/>
      <c r="C84" s="115"/>
      <c r="D84" s="116"/>
      <c r="E84" s="99"/>
      <c r="F84" s="99"/>
      <c r="G84" s="99"/>
      <c r="H84" s="99"/>
      <c r="I84" s="99"/>
    </row>
    <row r="85" spans="1:9" x14ac:dyDescent="0.25">
      <c r="A85" s="105"/>
      <c r="B85" s="117" t="s">
        <v>393</v>
      </c>
      <c r="C85" s="118"/>
      <c r="D85" s="119">
        <f t="shared" ref="D85:I85" si="12">D86+D104+D94+D114+D124+D134+D138+D147+D151</f>
        <v>16394677</v>
      </c>
      <c r="E85" s="119">
        <f>E86+E104+E94+E114+E124+E134+E138+E147+E151</f>
        <v>0</v>
      </c>
      <c r="F85" s="119">
        <f t="shared" si="12"/>
        <v>16394677</v>
      </c>
      <c r="G85" s="119">
        <f>G86+G104+G94+G114+G124+G134+G138+G147+G151</f>
        <v>3728463.7600000002</v>
      </c>
      <c r="H85" s="119">
        <f>H86+H104+H94+H114+H124+H134+H138+H147+H151</f>
        <v>3728463.7600000002</v>
      </c>
      <c r="I85" s="119">
        <f t="shared" si="12"/>
        <v>12666213.24</v>
      </c>
    </row>
    <row r="86" spans="1:9" x14ac:dyDescent="0.25">
      <c r="A86" s="105"/>
      <c r="B86" s="109" t="s">
        <v>320</v>
      </c>
      <c r="C86" s="110"/>
      <c r="D86" s="94">
        <f>SUM(D87:D93)</f>
        <v>15200955</v>
      </c>
      <c r="E86" s="94">
        <f>SUM(E87:E93)</f>
        <v>0</v>
      </c>
      <c r="F86" s="94">
        <f>SUM(F87:F93)</f>
        <v>15200955</v>
      </c>
      <c r="G86" s="94">
        <f>SUM(G87:G93)</f>
        <v>3517001.0400000005</v>
      </c>
      <c r="H86" s="94">
        <f>SUM(H87:H93)</f>
        <v>3517001.0400000005</v>
      </c>
      <c r="I86" s="86">
        <f t="shared" ref="I86:I149" si="13">F86-G86</f>
        <v>11683953.959999999</v>
      </c>
    </row>
    <row r="87" spans="1:9" x14ac:dyDescent="0.25">
      <c r="A87" s="105"/>
      <c r="B87" s="111" t="s">
        <v>321</v>
      </c>
      <c r="C87" s="112"/>
      <c r="D87" s="94">
        <v>9035128.1400000006</v>
      </c>
      <c r="E87" s="86">
        <v>0</v>
      </c>
      <c r="F87" s="94">
        <f t="shared" ref="F87:F103" si="14">D87+E87</f>
        <v>9035128.1400000006</v>
      </c>
      <c r="G87" s="86">
        <v>1956485.34</v>
      </c>
      <c r="H87" s="86">
        <v>1956485.34</v>
      </c>
      <c r="I87" s="86">
        <f t="shared" si="13"/>
        <v>7078642.8000000007</v>
      </c>
    </row>
    <row r="88" spans="1:9" x14ac:dyDescent="0.25">
      <c r="A88" s="105"/>
      <c r="B88" s="111" t="s">
        <v>322</v>
      </c>
      <c r="C88" s="112"/>
      <c r="D88" s="94"/>
      <c r="E88" s="86"/>
      <c r="F88" s="94">
        <f t="shared" si="14"/>
        <v>0</v>
      </c>
      <c r="G88" s="86"/>
      <c r="H88" s="86"/>
      <c r="I88" s="86">
        <f t="shared" si="13"/>
        <v>0</v>
      </c>
    </row>
    <row r="89" spans="1:9" x14ac:dyDescent="0.25">
      <c r="A89" s="105"/>
      <c r="B89" s="111" t="s">
        <v>323</v>
      </c>
      <c r="C89" s="112"/>
      <c r="D89" s="94">
        <v>2994087.78</v>
      </c>
      <c r="E89" s="86">
        <v>0</v>
      </c>
      <c r="F89" s="94">
        <f t="shared" si="14"/>
        <v>2994087.78</v>
      </c>
      <c r="G89" s="86">
        <v>714713.07</v>
      </c>
      <c r="H89" s="86">
        <v>714713.07</v>
      </c>
      <c r="I89" s="86">
        <f t="shared" si="13"/>
        <v>2279374.71</v>
      </c>
    </row>
    <row r="90" spans="1:9" x14ac:dyDescent="0.25">
      <c r="A90" s="105"/>
      <c r="B90" s="111" t="s">
        <v>324</v>
      </c>
      <c r="C90" s="112"/>
      <c r="D90" s="94">
        <v>2360541.38</v>
      </c>
      <c r="E90" s="86">
        <v>0</v>
      </c>
      <c r="F90" s="94">
        <f t="shared" si="14"/>
        <v>2360541.38</v>
      </c>
      <c r="G90" s="86">
        <v>690016.99</v>
      </c>
      <c r="H90" s="86">
        <v>690016.99</v>
      </c>
      <c r="I90" s="86">
        <f t="shared" si="13"/>
        <v>1670524.39</v>
      </c>
    </row>
    <row r="91" spans="1:9" x14ac:dyDescent="0.25">
      <c r="A91" s="105"/>
      <c r="B91" s="111" t="s">
        <v>325</v>
      </c>
      <c r="C91" s="112"/>
      <c r="D91" s="94">
        <v>811197.7</v>
      </c>
      <c r="E91" s="86">
        <v>0</v>
      </c>
      <c r="F91" s="94">
        <f t="shared" si="14"/>
        <v>811197.7</v>
      </c>
      <c r="G91" s="86">
        <v>155785.64000000001</v>
      </c>
      <c r="H91" s="86">
        <v>155785.64000000001</v>
      </c>
      <c r="I91" s="86">
        <f t="shared" si="13"/>
        <v>655412.05999999994</v>
      </c>
    </row>
    <row r="92" spans="1:9" x14ac:dyDescent="0.25">
      <c r="A92" s="105"/>
      <c r="B92" s="111" t="s">
        <v>326</v>
      </c>
      <c r="C92" s="112"/>
      <c r="D92" s="94"/>
      <c r="E92" s="86"/>
      <c r="F92" s="94">
        <f t="shared" si="14"/>
        <v>0</v>
      </c>
      <c r="G92" s="86"/>
      <c r="H92" s="86"/>
      <c r="I92" s="86">
        <f t="shared" si="13"/>
        <v>0</v>
      </c>
    </row>
    <row r="93" spans="1:9" x14ac:dyDescent="0.25">
      <c r="A93" s="105"/>
      <c r="B93" s="111" t="s">
        <v>327</v>
      </c>
      <c r="C93" s="112"/>
      <c r="D93" s="94"/>
      <c r="E93" s="86"/>
      <c r="F93" s="94">
        <f t="shared" si="14"/>
        <v>0</v>
      </c>
      <c r="G93" s="86"/>
      <c r="H93" s="86"/>
      <c r="I93" s="86">
        <f t="shared" si="13"/>
        <v>0</v>
      </c>
    </row>
    <row r="94" spans="1:9" x14ac:dyDescent="0.25">
      <c r="A94" s="105"/>
      <c r="B94" s="109" t="s">
        <v>328</v>
      </c>
      <c r="C94" s="110"/>
      <c r="D94" s="94">
        <f>SUM(D95:D103)</f>
        <v>491386</v>
      </c>
      <c r="E94" s="94">
        <f>SUM(E95:E103)</f>
        <v>0</v>
      </c>
      <c r="F94" s="94">
        <f>SUM(F95:F103)</f>
        <v>491386</v>
      </c>
      <c r="G94" s="94">
        <f>SUM(G95:G103)</f>
        <v>65536.44</v>
      </c>
      <c r="H94" s="94">
        <f>SUM(H95:H103)</f>
        <v>65536.44</v>
      </c>
      <c r="I94" s="86">
        <f t="shared" si="13"/>
        <v>425849.56</v>
      </c>
    </row>
    <row r="95" spans="1:9" x14ac:dyDescent="0.25">
      <c r="A95" s="105"/>
      <c r="B95" s="111" t="s">
        <v>329</v>
      </c>
      <c r="C95" s="112"/>
      <c r="D95" s="94">
        <v>137200</v>
      </c>
      <c r="E95" s="86">
        <v>0</v>
      </c>
      <c r="F95" s="94">
        <f t="shared" si="14"/>
        <v>137200</v>
      </c>
      <c r="G95" s="86">
        <v>6273.28</v>
      </c>
      <c r="H95" s="86">
        <v>6273.28</v>
      </c>
      <c r="I95" s="86">
        <f t="shared" si="13"/>
        <v>130926.72</v>
      </c>
    </row>
    <row r="96" spans="1:9" x14ac:dyDescent="0.25">
      <c r="A96" s="105"/>
      <c r="B96" s="111" t="s">
        <v>330</v>
      </c>
      <c r="C96" s="112"/>
      <c r="D96" s="94">
        <v>37200</v>
      </c>
      <c r="E96" s="86">
        <v>0</v>
      </c>
      <c r="F96" s="94">
        <f t="shared" si="14"/>
        <v>37200</v>
      </c>
      <c r="G96" s="86">
        <v>4283</v>
      </c>
      <c r="H96" s="86">
        <v>4283</v>
      </c>
      <c r="I96" s="86">
        <f t="shared" si="13"/>
        <v>32917</v>
      </c>
    </row>
    <row r="97" spans="1:9" x14ac:dyDescent="0.25">
      <c r="A97" s="105"/>
      <c r="B97" s="111" t="s">
        <v>331</v>
      </c>
      <c r="C97" s="112"/>
      <c r="D97" s="94"/>
      <c r="E97" s="86"/>
      <c r="F97" s="94">
        <f t="shared" si="14"/>
        <v>0</v>
      </c>
      <c r="G97" s="86"/>
      <c r="H97" s="86"/>
      <c r="I97" s="86">
        <f t="shared" si="13"/>
        <v>0</v>
      </c>
    </row>
    <row r="98" spans="1:9" x14ac:dyDescent="0.25">
      <c r="A98" s="105"/>
      <c r="B98" s="111" t="s">
        <v>332</v>
      </c>
      <c r="C98" s="112"/>
      <c r="D98" s="94">
        <v>5000</v>
      </c>
      <c r="E98" s="86">
        <v>0</v>
      </c>
      <c r="F98" s="94">
        <f t="shared" si="14"/>
        <v>5000</v>
      </c>
      <c r="G98" s="86">
        <v>0</v>
      </c>
      <c r="H98" s="86">
        <v>0</v>
      </c>
      <c r="I98" s="86">
        <f t="shared" si="13"/>
        <v>5000</v>
      </c>
    </row>
    <row r="99" spans="1:9" x14ac:dyDescent="0.25">
      <c r="A99" s="105"/>
      <c r="B99" s="111" t="s">
        <v>333</v>
      </c>
      <c r="C99" s="112"/>
      <c r="D99" s="94">
        <v>11986</v>
      </c>
      <c r="E99" s="86">
        <v>0</v>
      </c>
      <c r="F99" s="94">
        <f t="shared" si="14"/>
        <v>11986</v>
      </c>
      <c r="G99" s="86">
        <v>0</v>
      </c>
      <c r="H99" s="86">
        <v>0</v>
      </c>
      <c r="I99" s="86">
        <f t="shared" si="13"/>
        <v>11986</v>
      </c>
    </row>
    <row r="100" spans="1:9" x14ac:dyDescent="0.25">
      <c r="A100" s="105"/>
      <c r="B100" s="111" t="s">
        <v>334</v>
      </c>
      <c r="C100" s="112"/>
      <c r="D100" s="94">
        <v>300000</v>
      </c>
      <c r="E100" s="86">
        <v>0</v>
      </c>
      <c r="F100" s="94">
        <f t="shared" si="14"/>
        <v>300000</v>
      </c>
      <c r="G100" s="86">
        <v>54980.160000000003</v>
      </c>
      <c r="H100" s="86">
        <v>54980.160000000003</v>
      </c>
      <c r="I100" s="86">
        <f t="shared" si="13"/>
        <v>245019.84</v>
      </c>
    </row>
    <row r="101" spans="1:9" x14ac:dyDescent="0.25">
      <c r="A101" s="105"/>
      <c r="B101" s="111" t="s">
        <v>335</v>
      </c>
      <c r="C101" s="112"/>
      <c r="D101" s="94"/>
      <c r="E101" s="86"/>
      <c r="F101" s="94">
        <f t="shared" si="14"/>
        <v>0</v>
      </c>
      <c r="G101" s="86"/>
      <c r="H101" s="86"/>
      <c r="I101" s="86">
        <f t="shared" si="13"/>
        <v>0</v>
      </c>
    </row>
    <row r="102" spans="1:9" x14ac:dyDescent="0.25">
      <c r="A102" s="105"/>
      <c r="B102" s="111" t="s">
        <v>336</v>
      </c>
      <c r="C102" s="112"/>
      <c r="D102" s="94"/>
      <c r="E102" s="86"/>
      <c r="F102" s="94">
        <f t="shared" si="14"/>
        <v>0</v>
      </c>
      <c r="G102" s="86"/>
      <c r="H102" s="86"/>
      <c r="I102" s="86">
        <f t="shared" si="13"/>
        <v>0</v>
      </c>
    </row>
    <row r="103" spans="1:9" x14ac:dyDescent="0.25">
      <c r="A103" s="105"/>
      <c r="B103" s="111" t="s">
        <v>337</v>
      </c>
      <c r="C103" s="112"/>
      <c r="D103" s="94"/>
      <c r="E103" s="86"/>
      <c r="F103" s="94">
        <f t="shared" si="14"/>
        <v>0</v>
      </c>
      <c r="G103" s="86"/>
      <c r="H103" s="86"/>
      <c r="I103" s="86">
        <f t="shared" si="13"/>
        <v>0</v>
      </c>
    </row>
    <row r="104" spans="1:9" x14ac:dyDescent="0.25">
      <c r="A104" s="105"/>
      <c r="B104" s="109" t="s">
        <v>338</v>
      </c>
      <c r="C104" s="110"/>
      <c r="D104" s="94">
        <f>SUM(D105:D113)</f>
        <v>702336</v>
      </c>
      <c r="E104" s="94">
        <f>SUM(E105:E113)</f>
        <v>0</v>
      </c>
      <c r="F104" s="94">
        <f>SUM(F105:F113)</f>
        <v>702336</v>
      </c>
      <c r="G104" s="94">
        <f>SUM(G105:G113)</f>
        <v>145926.28</v>
      </c>
      <c r="H104" s="94">
        <f>SUM(H105:H113)</f>
        <v>145926.28</v>
      </c>
      <c r="I104" s="86">
        <f t="shared" si="13"/>
        <v>556409.72</v>
      </c>
    </row>
    <row r="105" spans="1:9" x14ac:dyDescent="0.25">
      <c r="A105" s="105"/>
      <c r="B105" s="111" t="s">
        <v>339</v>
      </c>
      <c r="C105" s="112"/>
      <c r="D105" s="94">
        <v>647112</v>
      </c>
      <c r="E105" s="86">
        <v>0</v>
      </c>
      <c r="F105" s="86">
        <f>D105+E105</f>
        <v>647112</v>
      </c>
      <c r="G105" s="86">
        <v>129410.48</v>
      </c>
      <c r="H105" s="86">
        <v>129410.48</v>
      </c>
      <c r="I105" s="86">
        <f t="shared" si="13"/>
        <v>517701.52</v>
      </c>
    </row>
    <row r="106" spans="1:9" x14ac:dyDescent="0.25">
      <c r="A106" s="105"/>
      <c r="B106" s="111" t="s">
        <v>340</v>
      </c>
      <c r="C106" s="112"/>
      <c r="D106" s="94"/>
      <c r="E106" s="86"/>
      <c r="F106" s="86">
        <f t="shared" ref="F106:F113" si="15">D106+E106</f>
        <v>0</v>
      </c>
      <c r="G106" s="86"/>
      <c r="H106" s="86"/>
      <c r="I106" s="86">
        <f t="shared" si="13"/>
        <v>0</v>
      </c>
    </row>
    <row r="107" spans="1:9" x14ac:dyDescent="0.25">
      <c r="A107" s="105"/>
      <c r="B107" s="111" t="s">
        <v>341</v>
      </c>
      <c r="C107" s="112"/>
      <c r="D107" s="94"/>
      <c r="E107" s="86"/>
      <c r="F107" s="86">
        <f t="shared" si="15"/>
        <v>0</v>
      </c>
      <c r="G107" s="86"/>
      <c r="H107" s="86"/>
      <c r="I107" s="86">
        <f t="shared" si="13"/>
        <v>0</v>
      </c>
    </row>
    <row r="108" spans="1:9" x14ac:dyDescent="0.25">
      <c r="A108" s="105"/>
      <c r="B108" s="111" t="s">
        <v>342</v>
      </c>
      <c r="C108" s="112"/>
      <c r="D108" s="94"/>
      <c r="E108" s="86"/>
      <c r="F108" s="86">
        <f t="shared" si="15"/>
        <v>0</v>
      </c>
      <c r="G108" s="86"/>
      <c r="H108" s="86"/>
      <c r="I108" s="86">
        <f t="shared" si="13"/>
        <v>0</v>
      </c>
    </row>
    <row r="109" spans="1:9" x14ac:dyDescent="0.25">
      <c r="A109" s="105"/>
      <c r="B109" s="111" t="s">
        <v>343</v>
      </c>
      <c r="C109" s="112"/>
      <c r="D109" s="94">
        <v>55224</v>
      </c>
      <c r="E109" s="86">
        <v>0</v>
      </c>
      <c r="F109" s="86">
        <f t="shared" si="15"/>
        <v>55224</v>
      </c>
      <c r="G109" s="86">
        <v>16515.8</v>
      </c>
      <c r="H109" s="86">
        <v>16515.8</v>
      </c>
      <c r="I109" s="86">
        <f t="shared" si="13"/>
        <v>38708.199999999997</v>
      </c>
    </row>
    <row r="110" spans="1:9" x14ac:dyDescent="0.25">
      <c r="A110" s="105"/>
      <c r="B110" s="111" t="s">
        <v>344</v>
      </c>
      <c r="C110" s="112"/>
      <c r="D110" s="94"/>
      <c r="E110" s="86"/>
      <c r="F110" s="86">
        <f t="shared" si="15"/>
        <v>0</v>
      </c>
      <c r="G110" s="86"/>
      <c r="H110" s="86"/>
      <c r="I110" s="86">
        <f t="shared" si="13"/>
        <v>0</v>
      </c>
    </row>
    <row r="111" spans="1:9" x14ac:dyDescent="0.25">
      <c r="A111" s="105"/>
      <c r="B111" s="111" t="s">
        <v>345</v>
      </c>
      <c r="C111" s="112"/>
      <c r="D111" s="94"/>
      <c r="E111" s="86"/>
      <c r="F111" s="86">
        <f t="shared" si="15"/>
        <v>0</v>
      </c>
      <c r="G111" s="86"/>
      <c r="H111" s="86"/>
      <c r="I111" s="86">
        <f t="shared" si="13"/>
        <v>0</v>
      </c>
    </row>
    <row r="112" spans="1:9" x14ac:dyDescent="0.25">
      <c r="A112" s="105"/>
      <c r="B112" s="111" t="s">
        <v>346</v>
      </c>
      <c r="C112" s="112"/>
      <c r="D112" s="94"/>
      <c r="E112" s="86"/>
      <c r="F112" s="86">
        <f t="shared" si="15"/>
        <v>0</v>
      </c>
      <c r="G112" s="86"/>
      <c r="H112" s="86"/>
      <c r="I112" s="86">
        <f t="shared" si="13"/>
        <v>0</v>
      </c>
    </row>
    <row r="113" spans="1:9" x14ac:dyDescent="0.25">
      <c r="A113" s="105"/>
      <c r="B113" s="111" t="s">
        <v>347</v>
      </c>
      <c r="C113" s="112"/>
      <c r="D113" s="94"/>
      <c r="E113" s="86"/>
      <c r="F113" s="86">
        <f t="shared" si="15"/>
        <v>0</v>
      </c>
      <c r="G113" s="86"/>
      <c r="H113" s="86"/>
      <c r="I113" s="86">
        <f t="shared" si="13"/>
        <v>0</v>
      </c>
    </row>
    <row r="114" spans="1:9" x14ac:dyDescent="0.25">
      <c r="A114" s="105"/>
      <c r="B114" s="189" t="s">
        <v>348</v>
      </c>
      <c r="C114" s="190"/>
      <c r="D114" s="94">
        <f>SUM(D115:D123)</f>
        <v>0</v>
      </c>
      <c r="E114" s="94">
        <f>SUM(E115:E123)</f>
        <v>0</v>
      </c>
      <c r="F114" s="94">
        <f>SUM(F115:F123)</f>
        <v>0</v>
      </c>
      <c r="G114" s="94">
        <f>SUM(G115:G123)</f>
        <v>0</v>
      </c>
      <c r="H114" s="94">
        <f>SUM(H115:H123)</f>
        <v>0</v>
      </c>
      <c r="I114" s="86">
        <f t="shared" si="13"/>
        <v>0</v>
      </c>
    </row>
    <row r="115" spans="1:9" x14ac:dyDescent="0.25">
      <c r="A115" s="105"/>
      <c r="B115" s="111" t="s">
        <v>349</v>
      </c>
      <c r="C115" s="112"/>
      <c r="D115" s="94"/>
      <c r="E115" s="86"/>
      <c r="F115" s="86">
        <f>D115+E115</f>
        <v>0</v>
      </c>
      <c r="G115" s="86"/>
      <c r="H115" s="86"/>
      <c r="I115" s="86">
        <f t="shared" si="13"/>
        <v>0</v>
      </c>
    </row>
    <row r="116" spans="1:9" x14ac:dyDescent="0.25">
      <c r="A116" s="105"/>
      <c r="B116" s="111" t="s">
        <v>350</v>
      </c>
      <c r="C116" s="112"/>
      <c r="D116" s="94"/>
      <c r="E116" s="86"/>
      <c r="F116" s="86">
        <f t="shared" ref="F116:F123" si="16">D116+E116</f>
        <v>0</v>
      </c>
      <c r="G116" s="86"/>
      <c r="H116" s="86"/>
      <c r="I116" s="86">
        <f t="shared" si="13"/>
        <v>0</v>
      </c>
    </row>
    <row r="117" spans="1:9" x14ac:dyDescent="0.25">
      <c r="A117" s="105"/>
      <c r="B117" s="111" t="s">
        <v>351</v>
      </c>
      <c r="C117" s="112"/>
      <c r="D117" s="94"/>
      <c r="E117" s="86"/>
      <c r="F117" s="86">
        <f t="shared" si="16"/>
        <v>0</v>
      </c>
      <c r="G117" s="86"/>
      <c r="H117" s="86"/>
      <c r="I117" s="86">
        <f t="shared" si="13"/>
        <v>0</v>
      </c>
    </row>
    <row r="118" spans="1:9" x14ac:dyDescent="0.25">
      <c r="A118" s="105"/>
      <c r="B118" s="111" t="s">
        <v>352</v>
      </c>
      <c r="C118" s="112"/>
      <c r="D118" s="94"/>
      <c r="E118" s="86"/>
      <c r="F118" s="86">
        <f t="shared" si="16"/>
        <v>0</v>
      </c>
      <c r="G118" s="86"/>
      <c r="H118" s="86"/>
      <c r="I118" s="86">
        <f t="shared" si="13"/>
        <v>0</v>
      </c>
    </row>
    <row r="119" spans="1:9" x14ac:dyDescent="0.25">
      <c r="A119" s="105"/>
      <c r="B119" s="111" t="s">
        <v>353</v>
      </c>
      <c r="C119" s="112"/>
      <c r="D119" s="94"/>
      <c r="E119" s="86"/>
      <c r="F119" s="86">
        <f t="shared" si="16"/>
        <v>0</v>
      </c>
      <c r="G119" s="86"/>
      <c r="H119" s="86"/>
      <c r="I119" s="86">
        <f t="shared" si="13"/>
        <v>0</v>
      </c>
    </row>
    <row r="120" spans="1:9" x14ac:dyDescent="0.25">
      <c r="A120" s="105"/>
      <c r="B120" s="111" t="s">
        <v>354</v>
      </c>
      <c r="C120" s="112"/>
      <c r="D120" s="94"/>
      <c r="E120" s="86"/>
      <c r="F120" s="86">
        <f t="shared" si="16"/>
        <v>0</v>
      </c>
      <c r="G120" s="86"/>
      <c r="H120" s="86"/>
      <c r="I120" s="86">
        <f t="shared" si="13"/>
        <v>0</v>
      </c>
    </row>
    <row r="121" spans="1:9" x14ac:dyDescent="0.25">
      <c r="A121" s="105"/>
      <c r="B121" s="111" t="s">
        <v>355</v>
      </c>
      <c r="C121" s="112"/>
      <c r="D121" s="94"/>
      <c r="E121" s="86"/>
      <c r="F121" s="86">
        <f t="shared" si="16"/>
        <v>0</v>
      </c>
      <c r="G121" s="86"/>
      <c r="H121" s="86"/>
      <c r="I121" s="86">
        <f t="shared" si="13"/>
        <v>0</v>
      </c>
    </row>
    <row r="122" spans="1:9" x14ac:dyDescent="0.25">
      <c r="A122" s="105"/>
      <c r="B122" s="111" t="s">
        <v>356</v>
      </c>
      <c r="C122" s="112"/>
      <c r="D122" s="94"/>
      <c r="E122" s="86"/>
      <c r="F122" s="86">
        <f t="shared" si="16"/>
        <v>0</v>
      </c>
      <c r="G122" s="86"/>
      <c r="H122" s="86"/>
      <c r="I122" s="86">
        <f t="shared" si="13"/>
        <v>0</v>
      </c>
    </row>
    <row r="123" spans="1:9" x14ac:dyDescent="0.25">
      <c r="A123" s="105"/>
      <c r="B123" s="111" t="s">
        <v>357</v>
      </c>
      <c r="C123" s="112"/>
      <c r="D123" s="94"/>
      <c r="E123" s="86"/>
      <c r="F123" s="86">
        <f t="shared" si="16"/>
        <v>0</v>
      </c>
      <c r="G123" s="86"/>
      <c r="H123" s="86"/>
      <c r="I123" s="86">
        <f t="shared" si="13"/>
        <v>0</v>
      </c>
    </row>
    <row r="124" spans="1:9" x14ac:dyDescent="0.25">
      <c r="A124" s="105"/>
      <c r="B124" s="109" t="s">
        <v>358</v>
      </c>
      <c r="C124" s="110"/>
      <c r="D124" s="94">
        <f>SUM(D125:D133)</f>
        <v>0</v>
      </c>
      <c r="E124" s="94">
        <f>SUM(E125:E133)</f>
        <v>0</v>
      </c>
      <c r="F124" s="94">
        <f>SUM(F125:F133)</f>
        <v>0</v>
      </c>
      <c r="G124" s="94">
        <f>SUM(G125:G133)</f>
        <v>0</v>
      </c>
      <c r="H124" s="94">
        <f>SUM(H125:H133)</f>
        <v>0</v>
      </c>
      <c r="I124" s="86">
        <f t="shared" si="13"/>
        <v>0</v>
      </c>
    </row>
    <row r="125" spans="1:9" x14ac:dyDescent="0.25">
      <c r="A125" s="105"/>
      <c r="B125" s="111" t="s">
        <v>359</v>
      </c>
      <c r="C125" s="112"/>
      <c r="D125" s="94"/>
      <c r="E125" s="86"/>
      <c r="F125" s="86">
        <f>D125+E125</f>
        <v>0</v>
      </c>
      <c r="G125" s="86"/>
      <c r="H125" s="86"/>
      <c r="I125" s="86">
        <f t="shared" si="13"/>
        <v>0</v>
      </c>
    </row>
    <row r="126" spans="1:9" x14ac:dyDescent="0.25">
      <c r="A126" s="105"/>
      <c r="B126" s="111" t="s">
        <v>360</v>
      </c>
      <c r="C126" s="112"/>
      <c r="D126" s="94"/>
      <c r="E126" s="86"/>
      <c r="F126" s="86">
        <f t="shared" ref="F126:F133" si="17">D126+E126</f>
        <v>0</v>
      </c>
      <c r="G126" s="86"/>
      <c r="H126" s="86"/>
      <c r="I126" s="86">
        <f t="shared" si="13"/>
        <v>0</v>
      </c>
    </row>
    <row r="127" spans="1:9" x14ac:dyDescent="0.25">
      <c r="A127" s="105"/>
      <c r="B127" s="111" t="s">
        <v>361</v>
      </c>
      <c r="C127" s="112"/>
      <c r="D127" s="94"/>
      <c r="E127" s="86"/>
      <c r="F127" s="86">
        <f t="shared" si="17"/>
        <v>0</v>
      </c>
      <c r="G127" s="86"/>
      <c r="H127" s="86"/>
      <c r="I127" s="86">
        <f t="shared" si="13"/>
        <v>0</v>
      </c>
    </row>
    <row r="128" spans="1:9" x14ac:dyDescent="0.25">
      <c r="A128" s="105"/>
      <c r="B128" s="111" t="s">
        <v>362</v>
      </c>
      <c r="C128" s="112"/>
      <c r="D128" s="94"/>
      <c r="E128" s="86"/>
      <c r="F128" s="86">
        <f t="shared" si="17"/>
        <v>0</v>
      </c>
      <c r="G128" s="86"/>
      <c r="H128" s="86"/>
      <c r="I128" s="86">
        <f t="shared" si="13"/>
        <v>0</v>
      </c>
    </row>
    <row r="129" spans="1:9" x14ac:dyDescent="0.25">
      <c r="A129" s="105"/>
      <c r="B129" s="111" t="s">
        <v>363</v>
      </c>
      <c r="C129" s="112"/>
      <c r="D129" s="94"/>
      <c r="E129" s="86"/>
      <c r="F129" s="86">
        <f t="shared" si="17"/>
        <v>0</v>
      </c>
      <c r="G129" s="86"/>
      <c r="H129" s="86"/>
      <c r="I129" s="86">
        <f t="shared" si="13"/>
        <v>0</v>
      </c>
    </row>
    <row r="130" spans="1:9" x14ac:dyDescent="0.25">
      <c r="A130" s="105"/>
      <c r="B130" s="111" t="s">
        <v>364</v>
      </c>
      <c r="C130" s="112"/>
      <c r="D130" s="94"/>
      <c r="E130" s="86"/>
      <c r="F130" s="86">
        <f t="shared" si="17"/>
        <v>0</v>
      </c>
      <c r="G130" s="86"/>
      <c r="H130" s="86"/>
      <c r="I130" s="86">
        <f t="shared" si="13"/>
        <v>0</v>
      </c>
    </row>
    <row r="131" spans="1:9" x14ac:dyDescent="0.25">
      <c r="A131" s="105"/>
      <c r="B131" s="111" t="s">
        <v>365</v>
      </c>
      <c r="C131" s="112"/>
      <c r="D131" s="94"/>
      <c r="E131" s="86"/>
      <c r="F131" s="86">
        <f t="shared" si="17"/>
        <v>0</v>
      </c>
      <c r="G131" s="86"/>
      <c r="H131" s="86"/>
      <c r="I131" s="86">
        <f t="shared" si="13"/>
        <v>0</v>
      </c>
    </row>
    <row r="132" spans="1:9" x14ac:dyDescent="0.25">
      <c r="A132" s="105"/>
      <c r="B132" s="111" t="s">
        <v>366</v>
      </c>
      <c r="C132" s="112"/>
      <c r="D132" s="94"/>
      <c r="E132" s="86"/>
      <c r="F132" s="86">
        <f t="shared" si="17"/>
        <v>0</v>
      </c>
      <c r="G132" s="86"/>
      <c r="H132" s="86"/>
      <c r="I132" s="86">
        <f t="shared" si="13"/>
        <v>0</v>
      </c>
    </row>
    <row r="133" spans="1:9" x14ac:dyDescent="0.25">
      <c r="A133" s="105"/>
      <c r="B133" s="111" t="s">
        <v>367</v>
      </c>
      <c r="C133" s="112"/>
      <c r="D133" s="94"/>
      <c r="E133" s="86"/>
      <c r="F133" s="86">
        <f t="shared" si="17"/>
        <v>0</v>
      </c>
      <c r="G133" s="86"/>
      <c r="H133" s="86"/>
      <c r="I133" s="86">
        <f t="shared" si="13"/>
        <v>0</v>
      </c>
    </row>
    <row r="134" spans="1:9" x14ac:dyDescent="0.25">
      <c r="A134" s="105"/>
      <c r="B134" s="109" t="s">
        <v>368</v>
      </c>
      <c r="C134" s="110"/>
      <c r="D134" s="94">
        <f>SUM(D135:D137)</f>
        <v>0</v>
      </c>
      <c r="E134" s="94">
        <f>SUM(E135:E137)</f>
        <v>0</v>
      </c>
      <c r="F134" s="94">
        <f>SUM(F135:F137)</f>
        <v>0</v>
      </c>
      <c r="G134" s="94">
        <f>SUM(G135:G137)</f>
        <v>0</v>
      </c>
      <c r="H134" s="94">
        <f>SUM(H135:H137)</f>
        <v>0</v>
      </c>
      <c r="I134" s="86">
        <f t="shared" si="13"/>
        <v>0</v>
      </c>
    </row>
    <row r="135" spans="1:9" x14ac:dyDescent="0.25">
      <c r="A135" s="105"/>
      <c r="B135" s="111" t="s">
        <v>369</v>
      </c>
      <c r="C135" s="112"/>
      <c r="D135" s="94"/>
      <c r="E135" s="86"/>
      <c r="F135" s="86">
        <f>D135+E135</f>
        <v>0</v>
      </c>
      <c r="G135" s="86"/>
      <c r="H135" s="86"/>
      <c r="I135" s="86">
        <f t="shared" si="13"/>
        <v>0</v>
      </c>
    </row>
    <row r="136" spans="1:9" x14ac:dyDescent="0.25">
      <c r="A136" s="105"/>
      <c r="B136" s="111" t="s">
        <v>370</v>
      </c>
      <c r="C136" s="112"/>
      <c r="D136" s="94"/>
      <c r="E136" s="86"/>
      <c r="F136" s="86">
        <f>D136+E136</f>
        <v>0</v>
      </c>
      <c r="G136" s="86"/>
      <c r="H136" s="86"/>
      <c r="I136" s="86">
        <f t="shared" si="13"/>
        <v>0</v>
      </c>
    </row>
    <row r="137" spans="1:9" x14ac:dyDescent="0.25">
      <c r="A137" s="105"/>
      <c r="B137" s="111" t="s">
        <v>371</v>
      </c>
      <c r="C137" s="112"/>
      <c r="D137" s="94"/>
      <c r="E137" s="86"/>
      <c r="F137" s="86">
        <f>D137+E137</f>
        <v>0</v>
      </c>
      <c r="G137" s="86"/>
      <c r="H137" s="86"/>
      <c r="I137" s="86">
        <f t="shared" si="13"/>
        <v>0</v>
      </c>
    </row>
    <row r="138" spans="1:9" x14ac:dyDescent="0.25">
      <c r="A138" s="105"/>
      <c r="B138" s="109" t="s">
        <v>372</v>
      </c>
      <c r="C138" s="110"/>
      <c r="D138" s="94">
        <f>SUM(D139:D146)</f>
        <v>0</v>
      </c>
      <c r="E138" s="94">
        <f>SUM(E139:E146)</f>
        <v>0</v>
      </c>
      <c r="F138" s="94">
        <f>F139+F140+F141+F142+F143+F145+F146</f>
        <v>0</v>
      </c>
      <c r="G138" s="94">
        <f>SUM(G139:G146)</f>
        <v>0</v>
      </c>
      <c r="H138" s="94">
        <f>SUM(H139:H146)</f>
        <v>0</v>
      </c>
      <c r="I138" s="86">
        <f t="shared" si="13"/>
        <v>0</v>
      </c>
    </row>
    <row r="139" spans="1:9" x14ac:dyDescent="0.25">
      <c r="A139" s="105"/>
      <c r="B139" s="111" t="s">
        <v>373</v>
      </c>
      <c r="C139" s="112"/>
      <c r="D139" s="94"/>
      <c r="E139" s="86"/>
      <c r="F139" s="86">
        <f>D139+E139</f>
        <v>0</v>
      </c>
      <c r="G139" s="86"/>
      <c r="H139" s="86"/>
      <c r="I139" s="86">
        <f t="shared" si="13"/>
        <v>0</v>
      </c>
    </row>
    <row r="140" spans="1:9" x14ac:dyDescent="0.25">
      <c r="A140" s="105"/>
      <c r="B140" s="111" t="s">
        <v>374</v>
      </c>
      <c r="C140" s="112"/>
      <c r="D140" s="94"/>
      <c r="E140" s="86"/>
      <c r="F140" s="86">
        <f t="shared" ref="F140:F146" si="18">D140+E140</f>
        <v>0</v>
      </c>
      <c r="G140" s="86"/>
      <c r="H140" s="86"/>
      <c r="I140" s="86">
        <f t="shared" si="13"/>
        <v>0</v>
      </c>
    </row>
    <row r="141" spans="1:9" x14ac:dyDescent="0.25">
      <c r="A141" s="105"/>
      <c r="B141" s="111" t="s">
        <v>375</v>
      </c>
      <c r="C141" s="112"/>
      <c r="D141" s="94"/>
      <c r="E141" s="86"/>
      <c r="F141" s="86">
        <f t="shared" si="18"/>
        <v>0</v>
      </c>
      <c r="G141" s="86"/>
      <c r="H141" s="86"/>
      <c r="I141" s="86">
        <f t="shared" si="13"/>
        <v>0</v>
      </c>
    </row>
    <row r="142" spans="1:9" x14ac:dyDescent="0.25">
      <c r="A142" s="105"/>
      <c r="B142" s="111" t="s">
        <v>376</v>
      </c>
      <c r="C142" s="112"/>
      <c r="D142" s="94"/>
      <c r="E142" s="86"/>
      <c r="F142" s="86">
        <f t="shared" si="18"/>
        <v>0</v>
      </c>
      <c r="G142" s="86"/>
      <c r="H142" s="86"/>
      <c r="I142" s="86">
        <f t="shared" si="13"/>
        <v>0</v>
      </c>
    </row>
    <row r="143" spans="1:9" x14ac:dyDescent="0.25">
      <c r="A143" s="105"/>
      <c r="B143" s="111" t="s">
        <v>377</v>
      </c>
      <c r="C143" s="112"/>
      <c r="D143" s="94"/>
      <c r="E143" s="86"/>
      <c r="F143" s="86">
        <f t="shared" si="18"/>
        <v>0</v>
      </c>
      <c r="G143" s="86"/>
      <c r="H143" s="86"/>
      <c r="I143" s="86">
        <f t="shared" si="13"/>
        <v>0</v>
      </c>
    </row>
    <row r="144" spans="1:9" x14ac:dyDescent="0.25">
      <c r="A144" s="105"/>
      <c r="B144" s="111" t="s">
        <v>378</v>
      </c>
      <c r="C144" s="112"/>
      <c r="D144" s="94"/>
      <c r="E144" s="86"/>
      <c r="F144" s="86">
        <f t="shared" si="18"/>
        <v>0</v>
      </c>
      <c r="G144" s="86"/>
      <c r="H144" s="86"/>
      <c r="I144" s="86">
        <f t="shared" si="13"/>
        <v>0</v>
      </c>
    </row>
    <row r="145" spans="1:9" x14ac:dyDescent="0.25">
      <c r="A145" s="105"/>
      <c r="B145" s="111" t="s">
        <v>379</v>
      </c>
      <c r="C145" s="112"/>
      <c r="D145" s="94"/>
      <c r="E145" s="86"/>
      <c r="F145" s="86">
        <f t="shared" si="18"/>
        <v>0</v>
      </c>
      <c r="G145" s="86"/>
      <c r="H145" s="86"/>
      <c r="I145" s="86">
        <f t="shared" si="13"/>
        <v>0</v>
      </c>
    </row>
    <row r="146" spans="1:9" x14ac:dyDescent="0.25">
      <c r="A146" s="105"/>
      <c r="B146" s="111" t="s">
        <v>380</v>
      </c>
      <c r="C146" s="112"/>
      <c r="D146" s="94"/>
      <c r="E146" s="86"/>
      <c r="F146" s="86">
        <f t="shared" si="18"/>
        <v>0</v>
      </c>
      <c r="G146" s="86"/>
      <c r="H146" s="86"/>
      <c r="I146" s="86">
        <f t="shared" si="13"/>
        <v>0</v>
      </c>
    </row>
    <row r="147" spans="1:9" x14ac:dyDescent="0.25">
      <c r="A147" s="105"/>
      <c r="B147" s="109" t="s">
        <v>381</v>
      </c>
      <c r="C147" s="110"/>
      <c r="D147" s="94">
        <f>SUM(D148:D150)</f>
        <v>0</v>
      </c>
      <c r="E147" s="94">
        <f>SUM(E148:E150)</f>
        <v>0</v>
      </c>
      <c r="F147" s="94">
        <f>SUM(F148:F150)</f>
        <v>0</v>
      </c>
      <c r="G147" s="94">
        <f>SUM(G148:G150)</f>
        <v>0</v>
      </c>
      <c r="H147" s="94">
        <f>SUM(H148:H150)</f>
        <v>0</v>
      </c>
      <c r="I147" s="86">
        <f t="shared" si="13"/>
        <v>0</v>
      </c>
    </row>
    <row r="148" spans="1:9" x14ac:dyDescent="0.25">
      <c r="A148" s="105"/>
      <c r="B148" s="111" t="s">
        <v>382</v>
      </c>
      <c r="C148" s="112"/>
      <c r="D148" s="94"/>
      <c r="E148" s="86"/>
      <c r="F148" s="86">
        <f>D148+E148</f>
        <v>0</v>
      </c>
      <c r="G148" s="86"/>
      <c r="H148" s="86"/>
      <c r="I148" s="86">
        <f t="shared" si="13"/>
        <v>0</v>
      </c>
    </row>
    <row r="149" spans="1:9" x14ac:dyDescent="0.25">
      <c r="A149" s="105"/>
      <c r="B149" s="111" t="s">
        <v>383</v>
      </c>
      <c r="C149" s="112"/>
      <c r="D149" s="94"/>
      <c r="E149" s="86"/>
      <c r="F149" s="86">
        <f>D149+E149</f>
        <v>0</v>
      </c>
      <c r="G149" s="86"/>
      <c r="H149" s="86"/>
      <c r="I149" s="86">
        <f t="shared" si="13"/>
        <v>0</v>
      </c>
    </row>
    <row r="150" spans="1:9" x14ac:dyDescent="0.25">
      <c r="A150" s="105"/>
      <c r="B150" s="111" t="s">
        <v>384</v>
      </c>
      <c r="C150" s="112"/>
      <c r="D150" s="94"/>
      <c r="E150" s="86"/>
      <c r="F150" s="86">
        <f>D150+E150</f>
        <v>0</v>
      </c>
      <c r="G150" s="86"/>
      <c r="H150" s="86"/>
      <c r="I150" s="86">
        <f t="shared" ref="I150:I158" si="19">F150-G150</f>
        <v>0</v>
      </c>
    </row>
    <row r="151" spans="1:9" x14ac:dyDescent="0.25">
      <c r="A151" s="105"/>
      <c r="B151" s="109" t="s">
        <v>385</v>
      </c>
      <c r="C151" s="110"/>
      <c r="D151" s="94">
        <f>SUM(D152:D158)</f>
        <v>0</v>
      </c>
      <c r="E151" s="94">
        <f>SUM(E152:E158)</f>
        <v>0</v>
      </c>
      <c r="F151" s="94">
        <f>SUM(F152:F158)</f>
        <v>0</v>
      </c>
      <c r="G151" s="94">
        <f>SUM(G152:G158)</f>
        <v>0</v>
      </c>
      <c r="H151" s="94">
        <f>SUM(H152:H158)</f>
        <v>0</v>
      </c>
      <c r="I151" s="86">
        <f t="shared" si="19"/>
        <v>0</v>
      </c>
    </row>
    <row r="152" spans="1:9" x14ac:dyDescent="0.25">
      <c r="A152" s="105"/>
      <c r="B152" s="111" t="s">
        <v>386</v>
      </c>
      <c r="C152" s="112"/>
      <c r="D152" s="94"/>
      <c r="E152" s="86"/>
      <c r="F152" s="86">
        <f>D152+E152</f>
        <v>0</v>
      </c>
      <c r="G152" s="86"/>
      <c r="H152" s="86"/>
      <c r="I152" s="86">
        <f t="shared" si="19"/>
        <v>0</v>
      </c>
    </row>
    <row r="153" spans="1:9" x14ac:dyDescent="0.25">
      <c r="A153" s="105"/>
      <c r="B153" s="111" t="s">
        <v>387</v>
      </c>
      <c r="C153" s="112"/>
      <c r="D153" s="94"/>
      <c r="E153" s="86"/>
      <c r="F153" s="86">
        <f t="shared" ref="F153:F158" si="20">D153+E153</f>
        <v>0</v>
      </c>
      <c r="G153" s="86"/>
      <c r="H153" s="86"/>
      <c r="I153" s="86">
        <f t="shared" si="19"/>
        <v>0</v>
      </c>
    </row>
    <row r="154" spans="1:9" x14ac:dyDescent="0.25">
      <c r="A154" s="105"/>
      <c r="B154" s="111" t="s">
        <v>388</v>
      </c>
      <c r="C154" s="112"/>
      <c r="D154" s="94"/>
      <c r="E154" s="86"/>
      <c r="F154" s="86">
        <f t="shared" si="20"/>
        <v>0</v>
      </c>
      <c r="G154" s="86"/>
      <c r="H154" s="86"/>
      <c r="I154" s="86">
        <f t="shared" si="19"/>
        <v>0</v>
      </c>
    </row>
    <row r="155" spans="1:9" x14ac:dyDescent="0.25">
      <c r="A155" s="105"/>
      <c r="B155" s="111" t="s">
        <v>389</v>
      </c>
      <c r="C155" s="112"/>
      <c r="D155" s="94"/>
      <c r="E155" s="86"/>
      <c r="F155" s="86">
        <f t="shared" si="20"/>
        <v>0</v>
      </c>
      <c r="G155" s="86"/>
      <c r="H155" s="86"/>
      <c r="I155" s="86">
        <f t="shared" si="19"/>
        <v>0</v>
      </c>
    </row>
    <row r="156" spans="1:9" x14ac:dyDescent="0.25">
      <c r="A156" s="105"/>
      <c r="B156" s="111" t="s">
        <v>390</v>
      </c>
      <c r="C156" s="112"/>
      <c r="D156" s="94"/>
      <c r="E156" s="86"/>
      <c r="F156" s="86">
        <f t="shared" si="20"/>
        <v>0</v>
      </c>
      <c r="G156" s="86"/>
      <c r="H156" s="86"/>
      <c r="I156" s="86">
        <f t="shared" si="19"/>
        <v>0</v>
      </c>
    </row>
    <row r="157" spans="1:9" x14ac:dyDescent="0.25">
      <c r="A157" s="105"/>
      <c r="B157" s="111" t="s">
        <v>391</v>
      </c>
      <c r="C157" s="112"/>
      <c r="D157" s="94"/>
      <c r="E157" s="86"/>
      <c r="F157" s="86">
        <f t="shared" si="20"/>
        <v>0</v>
      </c>
      <c r="G157" s="86"/>
      <c r="H157" s="86"/>
      <c r="I157" s="86">
        <f t="shared" si="19"/>
        <v>0</v>
      </c>
    </row>
    <row r="158" spans="1:9" x14ac:dyDescent="0.25">
      <c r="A158" s="105"/>
      <c r="B158" s="111" t="s">
        <v>392</v>
      </c>
      <c r="C158" s="112"/>
      <c r="D158" s="94"/>
      <c r="E158" s="86"/>
      <c r="F158" s="86">
        <f t="shared" si="20"/>
        <v>0</v>
      </c>
      <c r="G158" s="86"/>
      <c r="H158" s="86"/>
      <c r="I158" s="86">
        <f t="shared" si="19"/>
        <v>0</v>
      </c>
    </row>
    <row r="159" spans="1:9" x14ac:dyDescent="0.25">
      <c r="A159" s="105"/>
      <c r="B159" s="109"/>
      <c r="C159" s="110"/>
      <c r="D159" s="94"/>
      <c r="E159" s="86"/>
      <c r="F159" s="86"/>
      <c r="G159" s="86"/>
      <c r="H159" s="86"/>
      <c r="I159" s="86"/>
    </row>
    <row r="160" spans="1:9" x14ac:dyDescent="0.25">
      <c r="A160" s="105"/>
      <c r="B160" s="120" t="s">
        <v>394</v>
      </c>
      <c r="C160" s="121"/>
      <c r="D160" s="108">
        <f t="shared" ref="D160:I160" si="21">D10+D85</f>
        <v>31593694</v>
      </c>
      <c r="E160" s="108">
        <f t="shared" si="21"/>
        <v>-7.2759576141834259E-12</v>
      </c>
      <c r="F160" s="108">
        <f t="shared" si="21"/>
        <v>31593694</v>
      </c>
      <c r="G160" s="108">
        <f t="shared" si="21"/>
        <v>6817184.1099999994</v>
      </c>
      <c r="H160" s="108">
        <f t="shared" si="21"/>
        <v>6817184.1099999994</v>
      </c>
      <c r="I160" s="108">
        <f t="shared" si="21"/>
        <v>24776509.890000001</v>
      </c>
    </row>
    <row r="161" spans="1:9" ht="15.75" thickBot="1" x14ac:dyDescent="0.3">
      <c r="A161" s="105"/>
      <c r="B161" s="122"/>
      <c r="C161" s="123"/>
      <c r="D161" s="124"/>
      <c r="E161" s="103"/>
      <c r="F161" s="103"/>
      <c r="G161" s="103"/>
      <c r="H161" s="103"/>
      <c r="I161" s="103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C13A-1A10-4D9B-B582-0796677BE01F}">
  <dimension ref="A1:H30"/>
  <sheetViews>
    <sheetView workbookViewId="0">
      <selection activeCell="I8" sqref="I8"/>
    </sheetView>
  </sheetViews>
  <sheetFormatPr baseColWidth="10" defaultRowHeight="15" x14ac:dyDescent="0.25"/>
  <cols>
    <col min="1" max="1" width="4.42578125" customWidth="1"/>
    <col min="2" max="2" width="39" customWidth="1"/>
    <col min="3" max="3" width="14" customWidth="1"/>
    <col min="4" max="4" width="13.28515625" customWidth="1"/>
    <col min="5" max="5" width="12.85546875" customWidth="1"/>
    <col min="6" max="6" width="13" customWidth="1"/>
    <col min="7" max="7" width="14.28515625" customWidth="1"/>
    <col min="8" max="8" width="13.5703125" customWidth="1"/>
  </cols>
  <sheetData>
    <row r="1" spans="1:8" ht="15.75" thickBot="1" x14ac:dyDescent="0.3"/>
    <row r="2" spans="1:8" x14ac:dyDescent="0.25">
      <c r="A2" s="105"/>
      <c r="B2" s="197" t="s">
        <v>0</v>
      </c>
      <c r="C2" s="198"/>
      <c r="D2" s="198"/>
      <c r="E2" s="198"/>
      <c r="F2" s="198"/>
      <c r="G2" s="198"/>
      <c r="H2" s="199"/>
    </row>
    <row r="3" spans="1:8" x14ac:dyDescent="0.25">
      <c r="A3" s="105"/>
      <c r="B3" s="151" t="s">
        <v>313</v>
      </c>
      <c r="C3" s="152"/>
      <c r="D3" s="152"/>
      <c r="E3" s="152"/>
      <c r="F3" s="152"/>
      <c r="G3" s="152"/>
      <c r="H3" s="153"/>
    </row>
    <row r="4" spans="1:8" x14ac:dyDescent="0.25">
      <c r="A4" s="105"/>
      <c r="B4" s="151" t="s">
        <v>395</v>
      </c>
      <c r="C4" s="152"/>
      <c r="D4" s="152"/>
      <c r="E4" s="152"/>
      <c r="F4" s="152"/>
      <c r="G4" s="152"/>
      <c r="H4" s="153"/>
    </row>
    <row r="5" spans="1:8" x14ac:dyDescent="0.25">
      <c r="A5" s="105"/>
      <c r="B5" s="151" t="s">
        <v>125</v>
      </c>
      <c r="C5" s="152"/>
      <c r="D5" s="152"/>
      <c r="E5" s="152"/>
      <c r="F5" s="152"/>
      <c r="G5" s="152"/>
      <c r="H5" s="153"/>
    </row>
    <row r="6" spans="1:8" ht="15.75" thickBot="1" x14ac:dyDescent="0.3">
      <c r="A6" s="105"/>
      <c r="B6" s="154" t="s">
        <v>3</v>
      </c>
      <c r="C6" s="155"/>
      <c r="D6" s="155"/>
      <c r="E6" s="155"/>
      <c r="F6" s="155"/>
      <c r="G6" s="155"/>
      <c r="H6" s="156"/>
    </row>
    <row r="7" spans="1:8" ht="15.75" thickBot="1" x14ac:dyDescent="0.3">
      <c r="A7" s="105"/>
      <c r="B7" s="174" t="s">
        <v>4</v>
      </c>
      <c r="C7" s="194" t="s">
        <v>315</v>
      </c>
      <c r="D7" s="195"/>
      <c r="E7" s="195"/>
      <c r="F7" s="195"/>
      <c r="G7" s="196"/>
      <c r="H7" s="174" t="s">
        <v>316</v>
      </c>
    </row>
    <row r="8" spans="1:8" ht="26.25" thickBot="1" x14ac:dyDescent="0.3">
      <c r="A8" s="105"/>
      <c r="B8" s="175"/>
      <c r="C8" s="3" t="s">
        <v>206</v>
      </c>
      <c r="D8" s="3" t="s">
        <v>248</v>
      </c>
      <c r="E8" s="3" t="s">
        <v>249</v>
      </c>
      <c r="F8" s="3" t="s">
        <v>204</v>
      </c>
      <c r="G8" s="3" t="s">
        <v>222</v>
      </c>
      <c r="H8" s="175"/>
    </row>
    <row r="9" spans="1:8" x14ac:dyDescent="0.25">
      <c r="A9" s="105"/>
      <c r="B9" s="125" t="s">
        <v>396</v>
      </c>
      <c r="C9" s="126">
        <f t="shared" ref="C9:H9" si="0">SUM(C10:C17)</f>
        <v>15199017</v>
      </c>
      <c r="D9" s="126">
        <f t="shared" si="0"/>
        <v>0</v>
      </c>
      <c r="E9" s="126">
        <f t="shared" si="0"/>
        <v>15199017</v>
      </c>
      <c r="F9" s="126">
        <f t="shared" si="0"/>
        <v>3088720.35</v>
      </c>
      <c r="G9" s="126">
        <f t="shared" si="0"/>
        <v>3088720.35</v>
      </c>
      <c r="H9" s="126">
        <f t="shared" si="0"/>
        <v>12110296.65</v>
      </c>
    </row>
    <row r="10" spans="1:8" x14ac:dyDescent="0.25">
      <c r="A10" s="105"/>
      <c r="B10" s="127" t="s">
        <v>397</v>
      </c>
      <c r="C10" s="128">
        <v>0</v>
      </c>
      <c r="D10" s="128">
        <v>0</v>
      </c>
      <c r="E10" s="128">
        <f>C10+D10</f>
        <v>0</v>
      </c>
      <c r="F10" s="128">
        <v>0</v>
      </c>
      <c r="G10" s="128">
        <v>0</v>
      </c>
      <c r="H10" s="86">
        <f t="shared" ref="H10:H17" si="1">E10-F10</f>
        <v>0</v>
      </c>
    </row>
    <row r="11" spans="1:8" x14ac:dyDescent="0.25">
      <c r="A11" s="105"/>
      <c r="B11" s="127" t="s">
        <v>398</v>
      </c>
      <c r="C11" s="10">
        <v>0</v>
      </c>
      <c r="D11" s="10">
        <v>0</v>
      </c>
      <c r="E11" s="10">
        <f>C11+D11</f>
        <v>0</v>
      </c>
      <c r="F11" s="10">
        <v>0</v>
      </c>
      <c r="G11" s="10">
        <v>0</v>
      </c>
      <c r="H11" s="86">
        <f t="shared" si="1"/>
        <v>0</v>
      </c>
    </row>
    <row r="12" spans="1:8" x14ac:dyDescent="0.25">
      <c r="A12" s="105"/>
      <c r="B12" s="127" t="s">
        <v>399</v>
      </c>
      <c r="C12" s="10">
        <v>0</v>
      </c>
      <c r="D12" s="10">
        <v>0</v>
      </c>
      <c r="E12" s="10">
        <f>C12+D12</f>
        <v>0</v>
      </c>
      <c r="F12" s="10">
        <v>0</v>
      </c>
      <c r="G12" s="10">
        <v>0</v>
      </c>
      <c r="H12" s="86">
        <f t="shared" si="1"/>
        <v>0</v>
      </c>
    </row>
    <row r="13" spans="1:8" x14ac:dyDescent="0.25">
      <c r="A13" s="105"/>
      <c r="B13" s="127" t="s">
        <v>400</v>
      </c>
      <c r="C13" s="10">
        <v>15199017</v>
      </c>
      <c r="D13" s="10">
        <v>0</v>
      </c>
      <c r="E13" s="10">
        <f>C13+D13</f>
        <v>15199017</v>
      </c>
      <c r="F13" s="10">
        <v>3088720.35</v>
      </c>
      <c r="G13" s="10">
        <v>3088720.35</v>
      </c>
      <c r="H13" s="86">
        <f t="shared" si="1"/>
        <v>12110296.65</v>
      </c>
    </row>
    <row r="14" spans="1:8" x14ac:dyDescent="0.25">
      <c r="A14" s="105"/>
      <c r="B14" s="127" t="s">
        <v>401</v>
      </c>
      <c r="C14" s="10">
        <v>0</v>
      </c>
      <c r="D14" s="10">
        <v>0</v>
      </c>
      <c r="E14" s="10">
        <f>C14+D14</f>
        <v>0</v>
      </c>
      <c r="F14" s="10">
        <v>0</v>
      </c>
      <c r="G14" s="10">
        <v>0</v>
      </c>
      <c r="H14" s="86">
        <f t="shared" si="1"/>
        <v>0</v>
      </c>
    </row>
    <row r="15" spans="1:8" x14ac:dyDescent="0.25">
      <c r="A15" s="105"/>
      <c r="B15" s="127"/>
      <c r="C15" s="10"/>
      <c r="D15" s="10"/>
      <c r="E15" s="10"/>
      <c r="F15" s="10"/>
      <c r="G15" s="10"/>
      <c r="H15" s="86">
        <f t="shared" si="1"/>
        <v>0</v>
      </c>
    </row>
    <row r="16" spans="1:8" x14ac:dyDescent="0.25">
      <c r="A16" s="105"/>
      <c r="B16" s="127"/>
      <c r="C16" s="10"/>
      <c r="D16" s="10"/>
      <c r="E16" s="10"/>
      <c r="F16" s="10"/>
      <c r="G16" s="10"/>
      <c r="H16" s="86">
        <f t="shared" si="1"/>
        <v>0</v>
      </c>
    </row>
    <row r="17" spans="1:8" x14ac:dyDescent="0.25">
      <c r="A17" s="105"/>
      <c r="B17" s="127"/>
      <c r="C17" s="10"/>
      <c r="D17" s="10"/>
      <c r="E17" s="10"/>
      <c r="F17" s="10"/>
      <c r="G17" s="10"/>
      <c r="H17" s="86">
        <f t="shared" si="1"/>
        <v>0</v>
      </c>
    </row>
    <row r="18" spans="1:8" x14ac:dyDescent="0.25">
      <c r="A18" s="105"/>
      <c r="B18" s="129"/>
      <c r="C18" s="10"/>
      <c r="D18" s="10"/>
      <c r="E18" s="10"/>
      <c r="F18" s="10"/>
      <c r="G18" s="10"/>
      <c r="H18" s="10"/>
    </row>
    <row r="19" spans="1:8" x14ac:dyDescent="0.25">
      <c r="A19" s="105"/>
      <c r="B19" s="130" t="s">
        <v>402</v>
      </c>
      <c r="C19" s="131">
        <f t="shared" ref="C19:H19" si="2">SUM(C20:C27)</f>
        <v>16394677</v>
      </c>
      <c r="D19" s="131">
        <f t="shared" si="2"/>
        <v>0</v>
      </c>
      <c r="E19" s="131">
        <f t="shared" si="2"/>
        <v>16394677</v>
      </c>
      <c r="F19" s="131">
        <f t="shared" si="2"/>
        <v>3728463.76</v>
      </c>
      <c r="G19" s="131">
        <f t="shared" si="2"/>
        <v>3728463.76</v>
      </c>
      <c r="H19" s="131">
        <f t="shared" si="2"/>
        <v>12666213.24</v>
      </c>
    </row>
    <row r="20" spans="1:8" x14ac:dyDescent="0.25">
      <c r="A20" s="105"/>
      <c r="B20" s="127" t="s">
        <v>397</v>
      </c>
      <c r="C20" s="128">
        <v>0</v>
      </c>
      <c r="D20" s="128">
        <v>0</v>
      </c>
      <c r="E20" s="128">
        <f>C20+D20</f>
        <v>0</v>
      </c>
      <c r="F20" s="128">
        <v>0</v>
      </c>
      <c r="G20" s="128">
        <v>0</v>
      </c>
      <c r="H20" s="86">
        <f>E20-F20</f>
        <v>0</v>
      </c>
    </row>
    <row r="21" spans="1:8" x14ac:dyDescent="0.25">
      <c r="A21" s="105"/>
      <c r="B21" s="127" t="s">
        <v>398</v>
      </c>
      <c r="C21" s="128">
        <v>0</v>
      </c>
      <c r="D21" s="128">
        <v>0</v>
      </c>
      <c r="E21" s="128">
        <f>C21+D21</f>
        <v>0</v>
      </c>
      <c r="F21" s="128">
        <v>0</v>
      </c>
      <c r="G21" s="128">
        <v>0</v>
      </c>
      <c r="H21" s="86">
        <f>E21-F21</f>
        <v>0</v>
      </c>
    </row>
    <row r="22" spans="1:8" x14ac:dyDescent="0.25">
      <c r="A22" s="105"/>
      <c r="B22" s="127" t="s">
        <v>399</v>
      </c>
      <c r="C22" s="128">
        <v>0</v>
      </c>
      <c r="D22" s="128">
        <v>0</v>
      </c>
      <c r="E22" s="128">
        <f>C22+D22</f>
        <v>0</v>
      </c>
      <c r="F22" s="128">
        <v>0</v>
      </c>
      <c r="G22" s="128">
        <v>0</v>
      </c>
      <c r="H22" s="86">
        <f>E22-F22</f>
        <v>0</v>
      </c>
    </row>
    <row r="23" spans="1:8" x14ac:dyDescent="0.25">
      <c r="A23" s="105"/>
      <c r="B23" s="127" t="s">
        <v>400</v>
      </c>
      <c r="C23" s="128">
        <v>16394677</v>
      </c>
      <c r="D23" s="128">
        <v>0</v>
      </c>
      <c r="E23" s="128">
        <f>C23+D23</f>
        <v>16394677</v>
      </c>
      <c r="F23" s="128">
        <v>3728463.76</v>
      </c>
      <c r="G23" s="128">
        <v>3728463.76</v>
      </c>
      <c r="H23" s="86">
        <f>E23-F23</f>
        <v>12666213.24</v>
      </c>
    </row>
    <row r="24" spans="1:8" x14ac:dyDescent="0.25">
      <c r="A24" s="105"/>
      <c r="B24" s="127" t="s">
        <v>401</v>
      </c>
      <c r="C24" s="10">
        <v>0</v>
      </c>
      <c r="D24" s="10">
        <v>0</v>
      </c>
      <c r="E24" s="10">
        <f>C24+D24</f>
        <v>0</v>
      </c>
      <c r="F24" s="10">
        <v>0</v>
      </c>
      <c r="G24" s="10">
        <v>0</v>
      </c>
      <c r="H24" s="86">
        <f>E24-F24</f>
        <v>0</v>
      </c>
    </row>
    <row r="25" spans="1:8" x14ac:dyDescent="0.25">
      <c r="A25" s="105"/>
      <c r="B25" s="127"/>
      <c r="C25" s="10"/>
      <c r="D25" s="10"/>
      <c r="E25" s="10"/>
      <c r="F25" s="10"/>
      <c r="G25" s="10"/>
      <c r="H25" s="86">
        <f t="shared" ref="H25:H28" si="3">E25-F25</f>
        <v>0</v>
      </c>
    </row>
    <row r="26" spans="1:8" x14ac:dyDescent="0.25">
      <c r="A26" s="105"/>
      <c r="B26" s="127"/>
      <c r="C26" s="10"/>
      <c r="D26" s="10"/>
      <c r="E26" s="10"/>
      <c r="F26" s="10"/>
      <c r="G26" s="10"/>
      <c r="H26" s="86">
        <f t="shared" si="3"/>
        <v>0</v>
      </c>
    </row>
    <row r="27" spans="1:8" x14ac:dyDescent="0.25">
      <c r="A27" s="105"/>
      <c r="B27" s="127"/>
      <c r="C27" s="10"/>
      <c r="D27" s="10"/>
      <c r="E27" s="10"/>
      <c r="F27" s="10"/>
      <c r="G27" s="10"/>
      <c r="H27" s="86">
        <f t="shared" si="3"/>
        <v>0</v>
      </c>
    </row>
    <row r="28" spans="1:8" x14ac:dyDescent="0.25">
      <c r="A28" s="105"/>
      <c r="B28" s="129"/>
      <c r="C28" s="10"/>
      <c r="D28" s="10"/>
      <c r="E28" s="10"/>
      <c r="F28" s="10"/>
      <c r="G28" s="10"/>
      <c r="H28" s="86">
        <f t="shared" si="3"/>
        <v>0</v>
      </c>
    </row>
    <row r="29" spans="1:8" x14ac:dyDescent="0.25">
      <c r="A29" s="105"/>
      <c r="B29" s="125" t="s">
        <v>394</v>
      </c>
      <c r="C29" s="8">
        <f t="shared" ref="C29:H29" si="4">C9+C19</f>
        <v>31593694</v>
      </c>
      <c r="D29" s="8">
        <f t="shared" si="4"/>
        <v>0</v>
      </c>
      <c r="E29" s="8">
        <f t="shared" si="4"/>
        <v>31593694</v>
      </c>
      <c r="F29" s="8">
        <f t="shared" si="4"/>
        <v>6817184.1099999994</v>
      </c>
      <c r="G29" s="8">
        <f t="shared" si="4"/>
        <v>6817184.1099999994</v>
      </c>
      <c r="H29" s="8">
        <f t="shared" si="4"/>
        <v>24776509.890000001</v>
      </c>
    </row>
    <row r="30" spans="1:8" ht="15.75" thickBot="1" x14ac:dyDescent="0.3">
      <c r="A30" s="105"/>
      <c r="B30" s="132"/>
      <c r="C30" s="20"/>
      <c r="D30" s="20"/>
      <c r="E30" s="20"/>
      <c r="F30" s="20"/>
      <c r="G30" s="20"/>
      <c r="H30" s="2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1E44-DF1F-4AD9-B703-45C6FE70CE43}">
  <dimension ref="A1:G87"/>
  <sheetViews>
    <sheetView topLeftCell="A13" workbookViewId="0">
      <selection activeCell="F84" sqref="F84"/>
    </sheetView>
  </sheetViews>
  <sheetFormatPr baseColWidth="10" defaultRowHeight="15" x14ac:dyDescent="0.25"/>
  <cols>
    <col min="1" max="1" width="52.85546875" customWidth="1"/>
    <col min="2" max="2" width="9.85546875" bestFit="1" customWidth="1"/>
    <col min="3" max="3" width="14.42578125" customWidth="1"/>
    <col min="4" max="4" width="13.85546875" customWidth="1"/>
    <col min="5" max="5" width="14.140625" customWidth="1"/>
    <col min="6" max="6" width="14.5703125" customWidth="1"/>
    <col min="7" max="7" width="15.28515625" bestFit="1" customWidth="1"/>
  </cols>
  <sheetData>
    <row r="1" spans="1:7" ht="15.75" thickBot="1" x14ac:dyDescent="0.3"/>
    <row r="2" spans="1:7" x14ac:dyDescent="0.25">
      <c r="A2" s="148" t="s">
        <v>0</v>
      </c>
      <c r="B2" s="149"/>
      <c r="C2" s="149"/>
      <c r="D2" s="149"/>
      <c r="E2" s="149"/>
      <c r="F2" s="149"/>
      <c r="G2" s="191"/>
    </row>
    <row r="3" spans="1:7" x14ac:dyDescent="0.25">
      <c r="A3" s="166" t="s">
        <v>313</v>
      </c>
      <c r="B3" s="167"/>
      <c r="C3" s="167"/>
      <c r="D3" s="167"/>
      <c r="E3" s="167"/>
      <c r="F3" s="167"/>
      <c r="G3" s="192"/>
    </row>
    <row r="4" spans="1:7" x14ac:dyDescent="0.25">
      <c r="A4" s="166" t="s">
        <v>403</v>
      </c>
      <c r="B4" s="167"/>
      <c r="C4" s="167"/>
      <c r="D4" s="167"/>
      <c r="E4" s="167"/>
      <c r="F4" s="167"/>
      <c r="G4" s="192"/>
    </row>
    <row r="5" spans="1:7" x14ac:dyDescent="0.25">
      <c r="A5" s="166" t="s">
        <v>125</v>
      </c>
      <c r="B5" s="167"/>
      <c r="C5" s="167"/>
      <c r="D5" s="167"/>
      <c r="E5" s="167"/>
      <c r="F5" s="167"/>
      <c r="G5" s="192"/>
    </row>
    <row r="6" spans="1:7" ht="15.75" thickBot="1" x14ac:dyDescent="0.3">
      <c r="A6" s="169" t="s">
        <v>3</v>
      </c>
      <c r="B6" s="170"/>
      <c r="C6" s="170"/>
      <c r="D6" s="170"/>
      <c r="E6" s="170"/>
      <c r="F6" s="170"/>
      <c r="G6" s="193"/>
    </row>
    <row r="7" spans="1:7" x14ac:dyDescent="0.25">
      <c r="A7" s="148" t="s">
        <v>4</v>
      </c>
      <c r="B7" s="197" t="s">
        <v>315</v>
      </c>
      <c r="C7" s="198"/>
      <c r="D7" s="198"/>
      <c r="E7" s="198"/>
      <c r="F7" s="199"/>
      <c r="G7" s="174" t="s">
        <v>316</v>
      </c>
    </row>
    <row r="8" spans="1:7" ht="15.75" thickBot="1" x14ac:dyDescent="0.3">
      <c r="A8" s="166"/>
      <c r="B8" s="154"/>
      <c r="C8" s="155"/>
      <c r="D8" s="155"/>
      <c r="E8" s="155"/>
      <c r="F8" s="156"/>
      <c r="G8" s="200"/>
    </row>
    <row r="9" spans="1:7" ht="26.25" thickBot="1" x14ac:dyDescent="0.3">
      <c r="A9" s="169"/>
      <c r="B9" s="133" t="s">
        <v>206</v>
      </c>
      <c r="C9" s="3" t="s">
        <v>317</v>
      </c>
      <c r="D9" s="3" t="s">
        <v>318</v>
      </c>
      <c r="E9" s="3" t="s">
        <v>204</v>
      </c>
      <c r="F9" s="3" t="s">
        <v>222</v>
      </c>
      <c r="G9" s="175"/>
    </row>
    <row r="10" spans="1:7" x14ac:dyDescent="0.25">
      <c r="A10" s="134"/>
      <c r="B10" s="135"/>
      <c r="C10" s="135"/>
      <c r="D10" s="135"/>
      <c r="E10" s="135"/>
      <c r="F10" s="135"/>
      <c r="G10" s="135"/>
    </row>
    <row r="11" spans="1:7" x14ac:dyDescent="0.25">
      <c r="A11" s="136" t="s">
        <v>404</v>
      </c>
      <c r="B11" s="75">
        <f t="shared" ref="B11:G11" si="0">B12+B22+B31+B42</f>
        <v>15199017</v>
      </c>
      <c r="C11" s="75">
        <f t="shared" si="0"/>
        <v>0</v>
      </c>
      <c r="D11" s="75">
        <f t="shared" si="0"/>
        <v>15199017</v>
      </c>
      <c r="E11" s="75">
        <f t="shared" si="0"/>
        <v>3088720.35</v>
      </c>
      <c r="F11" s="75">
        <f t="shared" si="0"/>
        <v>3088720.35</v>
      </c>
      <c r="G11" s="75">
        <f t="shared" si="0"/>
        <v>12110296.65</v>
      </c>
    </row>
    <row r="12" spans="1:7" x14ac:dyDescent="0.25">
      <c r="A12" s="136" t="s">
        <v>405</v>
      </c>
      <c r="B12" s="75">
        <f>SUM(B13:B20)</f>
        <v>0</v>
      </c>
      <c r="C12" s="75">
        <f>SUM(C13:C20)</f>
        <v>0</v>
      </c>
      <c r="D12" s="75">
        <f>SUM(D13:D20)</f>
        <v>0</v>
      </c>
      <c r="E12" s="75">
        <f>SUM(E13:E20)</f>
        <v>0</v>
      </c>
      <c r="F12" s="75">
        <f>SUM(F13:F20)</f>
        <v>0</v>
      </c>
      <c r="G12" s="75">
        <f>D12-E12</f>
        <v>0</v>
      </c>
    </row>
    <row r="13" spans="1:7" x14ac:dyDescent="0.25">
      <c r="A13" s="137" t="s">
        <v>406</v>
      </c>
      <c r="B13" s="73"/>
      <c r="C13" s="73"/>
      <c r="D13" s="73">
        <f>B13+C13</f>
        <v>0</v>
      </c>
      <c r="E13" s="73"/>
      <c r="F13" s="73"/>
      <c r="G13" s="73">
        <f t="shared" ref="G13:G20" si="1">D13-E13</f>
        <v>0</v>
      </c>
    </row>
    <row r="14" spans="1:7" x14ac:dyDescent="0.25">
      <c r="A14" s="137" t="s">
        <v>407</v>
      </c>
      <c r="B14" s="73"/>
      <c r="C14" s="73"/>
      <c r="D14" s="73">
        <f t="shared" ref="D14:D20" si="2">B14+C14</f>
        <v>0</v>
      </c>
      <c r="E14" s="73"/>
      <c r="F14" s="73"/>
      <c r="G14" s="73">
        <f t="shared" si="1"/>
        <v>0</v>
      </c>
    </row>
    <row r="15" spans="1:7" x14ac:dyDescent="0.25">
      <c r="A15" s="137" t="s">
        <v>408</v>
      </c>
      <c r="B15" s="73"/>
      <c r="C15" s="73"/>
      <c r="D15" s="73">
        <f t="shared" si="2"/>
        <v>0</v>
      </c>
      <c r="E15" s="73"/>
      <c r="F15" s="73"/>
      <c r="G15" s="73">
        <f t="shared" si="1"/>
        <v>0</v>
      </c>
    </row>
    <row r="16" spans="1:7" x14ac:dyDescent="0.25">
      <c r="A16" s="137" t="s">
        <v>409</v>
      </c>
      <c r="B16" s="73"/>
      <c r="C16" s="73"/>
      <c r="D16" s="73">
        <f t="shared" si="2"/>
        <v>0</v>
      </c>
      <c r="E16" s="73"/>
      <c r="F16" s="73"/>
      <c r="G16" s="73">
        <f t="shared" si="1"/>
        <v>0</v>
      </c>
    </row>
    <row r="17" spans="1:7" x14ac:dyDescent="0.25">
      <c r="A17" s="137" t="s">
        <v>410</v>
      </c>
      <c r="B17" s="73"/>
      <c r="C17" s="73"/>
      <c r="D17" s="73">
        <f t="shared" si="2"/>
        <v>0</v>
      </c>
      <c r="E17" s="73"/>
      <c r="F17" s="73"/>
      <c r="G17" s="73">
        <f t="shared" si="1"/>
        <v>0</v>
      </c>
    </row>
    <row r="18" spans="1:7" x14ac:dyDescent="0.25">
      <c r="A18" s="137" t="s">
        <v>411</v>
      </c>
      <c r="B18" s="73"/>
      <c r="C18" s="73"/>
      <c r="D18" s="73">
        <f t="shared" si="2"/>
        <v>0</v>
      </c>
      <c r="E18" s="73"/>
      <c r="F18" s="73"/>
      <c r="G18" s="73">
        <f t="shared" si="1"/>
        <v>0</v>
      </c>
    </row>
    <row r="19" spans="1:7" x14ac:dyDescent="0.25">
      <c r="A19" s="137" t="s">
        <v>412</v>
      </c>
      <c r="B19" s="73"/>
      <c r="C19" s="73"/>
      <c r="D19" s="73">
        <f t="shared" si="2"/>
        <v>0</v>
      </c>
      <c r="E19" s="73"/>
      <c r="F19" s="73"/>
      <c r="G19" s="73">
        <f t="shared" si="1"/>
        <v>0</v>
      </c>
    </row>
    <row r="20" spans="1:7" x14ac:dyDescent="0.25">
      <c r="A20" s="137" t="s">
        <v>413</v>
      </c>
      <c r="B20" s="73"/>
      <c r="C20" s="73"/>
      <c r="D20" s="73">
        <f t="shared" si="2"/>
        <v>0</v>
      </c>
      <c r="E20" s="73"/>
      <c r="F20" s="73"/>
      <c r="G20" s="73">
        <f t="shared" si="1"/>
        <v>0</v>
      </c>
    </row>
    <row r="21" spans="1:7" x14ac:dyDescent="0.25">
      <c r="A21" s="138"/>
      <c r="B21" s="73"/>
      <c r="C21" s="73"/>
      <c r="D21" s="73"/>
      <c r="E21" s="73"/>
      <c r="F21" s="73"/>
      <c r="G21" s="73"/>
    </row>
    <row r="22" spans="1:7" x14ac:dyDescent="0.25">
      <c r="A22" s="136" t="s">
        <v>414</v>
      </c>
      <c r="B22" s="75">
        <f>SUM(B23:B29)</f>
        <v>15199017</v>
      </c>
      <c r="C22" s="75">
        <f>SUM(C23:C29)</f>
        <v>0</v>
      </c>
      <c r="D22" s="75">
        <f>SUM(D23:D29)</f>
        <v>15199017</v>
      </c>
      <c r="E22" s="75">
        <f>SUM(E23:E29)</f>
        <v>3088720.35</v>
      </c>
      <c r="F22" s="75">
        <f>SUM(F23:F29)</f>
        <v>3088720.35</v>
      </c>
      <c r="G22" s="75">
        <f t="shared" ref="G22:G29" si="3">D22-E22</f>
        <v>12110296.65</v>
      </c>
    </row>
    <row r="23" spans="1:7" x14ac:dyDescent="0.25">
      <c r="A23" s="137" t="s">
        <v>415</v>
      </c>
      <c r="B23" s="73"/>
      <c r="C23" s="73"/>
      <c r="D23" s="73">
        <f>B23+C23</f>
        <v>0</v>
      </c>
      <c r="E23" s="73"/>
      <c r="F23" s="73"/>
      <c r="G23" s="73">
        <f t="shared" si="3"/>
        <v>0</v>
      </c>
    </row>
    <row r="24" spans="1:7" x14ac:dyDescent="0.25">
      <c r="A24" s="137" t="s">
        <v>416</v>
      </c>
      <c r="B24" s="73"/>
      <c r="C24" s="73"/>
      <c r="D24" s="73">
        <f t="shared" ref="D24:D29" si="4">B24+C24</f>
        <v>0</v>
      </c>
      <c r="E24" s="73"/>
      <c r="F24" s="73"/>
      <c r="G24" s="73">
        <f t="shared" si="3"/>
        <v>0</v>
      </c>
    </row>
    <row r="25" spans="1:7" x14ac:dyDescent="0.25">
      <c r="A25" s="137" t="s">
        <v>417</v>
      </c>
      <c r="B25" s="73"/>
      <c r="C25" s="73"/>
      <c r="D25" s="73">
        <f t="shared" si="4"/>
        <v>0</v>
      </c>
      <c r="E25" s="73"/>
      <c r="F25" s="73"/>
      <c r="G25" s="73">
        <f t="shared" si="3"/>
        <v>0</v>
      </c>
    </row>
    <row r="26" spans="1:7" x14ac:dyDescent="0.25">
      <c r="A26" s="137" t="s">
        <v>418</v>
      </c>
      <c r="B26" s="73"/>
      <c r="C26" s="73"/>
      <c r="D26" s="73">
        <f t="shared" si="4"/>
        <v>0</v>
      </c>
      <c r="E26" s="73"/>
      <c r="F26" s="73"/>
      <c r="G26" s="73">
        <f t="shared" si="3"/>
        <v>0</v>
      </c>
    </row>
    <row r="27" spans="1:7" x14ac:dyDescent="0.25">
      <c r="A27" s="137" t="s">
        <v>419</v>
      </c>
      <c r="B27" s="73">
        <v>15199017</v>
      </c>
      <c r="C27" s="73">
        <v>0</v>
      </c>
      <c r="D27" s="73">
        <f t="shared" si="4"/>
        <v>15199017</v>
      </c>
      <c r="E27" s="73">
        <v>3088720.35</v>
      </c>
      <c r="F27" s="73">
        <v>3088720.35</v>
      </c>
      <c r="G27" s="73">
        <f t="shared" si="3"/>
        <v>12110296.65</v>
      </c>
    </row>
    <row r="28" spans="1:7" x14ac:dyDescent="0.25">
      <c r="A28" s="137" t="s">
        <v>420</v>
      </c>
      <c r="B28" s="73"/>
      <c r="C28" s="73"/>
      <c r="D28" s="73">
        <f t="shared" si="4"/>
        <v>0</v>
      </c>
      <c r="E28" s="73"/>
      <c r="F28" s="73"/>
      <c r="G28" s="73">
        <f t="shared" si="3"/>
        <v>0</v>
      </c>
    </row>
    <row r="29" spans="1:7" x14ac:dyDescent="0.25">
      <c r="A29" s="137" t="s">
        <v>421</v>
      </c>
      <c r="B29" s="73"/>
      <c r="C29" s="73"/>
      <c r="D29" s="73">
        <f t="shared" si="4"/>
        <v>0</v>
      </c>
      <c r="E29" s="73"/>
      <c r="F29" s="73"/>
      <c r="G29" s="73">
        <f t="shared" si="3"/>
        <v>0</v>
      </c>
    </row>
    <row r="30" spans="1:7" x14ac:dyDescent="0.25">
      <c r="A30" s="138"/>
      <c r="B30" s="73"/>
      <c r="C30" s="73"/>
      <c r="D30" s="73"/>
      <c r="E30" s="73"/>
      <c r="F30" s="73"/>
      <c r="G30" s="73"/>
    </row>
    <row r="31" spans="1:7" x14ac:dyDescent="0.25">
      <c r="A31" s="136" t="s">
        <v>422</v>
      </c>
      <c r="B31" s="75">
        <f>SUM(B32:B40)</f>
        <v>0</v>
      </c>
      <c r="C31" s="75">
        <f>SUM(C32:C40)</f>
        <v>0</v>
      </c>
      <c r="D31" s="75">
        <f>SUM(D32:D40)</f>
        <v>0</v>
      </c>
      <c r="E31" s="75">
        <f>SUM(E32:E40)</f>
        <v>0</v>
      </c>
      <c r="F31" s="75">
        <f>SUM(F32:F40)</f>
        <v>0</v>
      </c>
      <c r="G31" s="75">
        <f t="shared" ref="G31:G40" si="5">D31-E31</f>
        <v>0</v>
      </c>
    </row>
    <row r="32" spans="1:7" x14ac:dyDescent="0.25">
      <c r="A32" s="137" t="s">
        <v>423</v>
      </c>
      <c r="B32" s="73"/>
      <c r="C32" s="73"/>
      <c r="D32" s="73">
        <f>B32+C32</f>
        <v>0</v>
      </c>
      <c r="E32" s="73"/>
      <c r="F32" s="73"/>
      <c r="G32" s="73">
        <f t="shared" si="5"/>
        <v>0</v>
      </c>
    </row>
    <row r="33" spans="1:7" x14ac:dyDescent="0.25">
      <c r="A33" s="137" t="s">
        <v>424</v>
      </c>
      <c r="B33" s="73"/>
      <c r="C33" s="73"/>
      <c r="D33" s="73">
        <f t="shared" ref="D33:D40" si="6">B33+C33</f>
        <v>0</v>
      </c>
      <c r="E33" s="73"/>
      <c r="F33" s="73"/>
      <c r="G33" s="73">
        <f t="shared" si="5"/>
        <v>0</v>
      </c>
    </row>
    <row r="34" spans="1:7" x14ac:dyDescent="0.25">
      <c r="A34" s="137" t="s">
        <v>425</v>
      </c>
      <c r="B34" s="73"/>
      <c r="C34" s="73"/>
      <c r="D34" s="73">
        <f t="shared" si="6"/>
        <v>0</v>
      </c>
      <c r="E34" s="73"/>
      <c r="F34" s="73"/>
      <c r="G34" s="73">
        <f t="shared" si="5"/>
        <v>0</v>
      </c>
    </row>
    <row r="35" spans="1:7" x14ac:dyDescent="0.25">
      <c r="A35" s="137" t="s">
        <v>426</v>
      </c>
      <c r="B35" s="73"/>
      <c r="C35" s="73"/>
      <c r="D35" s="73">
        <f t="shared" si="6"/>
        <v>0</v>
      </c>
      <c r="E35" s="73"/>
      <c r="F35" s="73"/>
      <c r="G35" s="73">
        <f t="shared" si="5"/>
        <v>0</v>
      </c>
    </row>
    <row r="36" spans="1:7" x14ac:dyDescent="0.25">
      <c r="A36" s="137" t="s">
        <v>427</v>
      </c>
      <c r="B36" s="73"/>
      <c r="C36" s="73"/>
      <c r="D36" s="73">
        <f t="shared" si="6"/>
        <v>0</v>
      </c>
      <c r="E36" s="73"/>
      <c r="F36" s="73"/>
      <c r="G36" s="73">
        <f t="shared" si="5"/>
        <v>0</v>
      </c>
    </row>
    <row r="37" spans="1:7" x14ac:dyDescent="0.25">
      <c r="A37" s="137" t="s">
        <v>428</v>
      </c>
      <c r="B37" s="73"/>
      <c r="C37" s="73"/>
      <c r="D37" s="73">
        <f t="shared" si="6"/>
        <v>0</v>
      </c>
      <c r="E37" s="73"/>
      <c r="F37" s="73"/>
      <c r="G37" s="73">
        <f t="shared" si="5"/>
        <v>0</v>
      </c>
    </row>
    <row r="38" spans="1:7" x14ac:dyDescent="0.25">
      <c r="A38" s="137" t="s">
        <v>429</v>
      </c>
      <c r="B38" s="73"/>
      <c r="C38" s="73"/>
      <c r="D38" s="73">
        <f t="shared" si="6"/>
        <v>0</v>
      </c>
      <c r="E38" s="73"/>
      <c r="F38" s="73"/>
      <c r="G38" s="73">
        <f t="shared" si="5"/>
        <v>0</v>
      </c>
    </row>
    <row r="39" spans="1:7" x14ac:dyDescent="0.25">
      <c r="A39" s="137" t="s">
        <v>430</v>
      </c>
      <c r="B39" s="73"/>
      <c r="C39" s="73"/>
      <c r="D39" s="73">
        <f t="shared" si="6"/>
        <v>0</v>
      </c>
      <c r="E39" s="73"/>
      <c r="F39" s="73"/>
      <c r="G39" s="73">
        <f t="shared" si="5"/>
        <v>0</v>
      </c>
    </row>
    <row r="40" spans="1:7" x14ac:dyDescent="0.25">
      <c r="A40" s="137" t="s">
        <v>431</v>
      </c>
      <c r="B40" s="73"/>
      <c r="C40" s="73"/>
      <c r="D40" s="73">
        <f t="shared" si="6"/>
        <v>0</v>
      </c>
      <c r="E40" s="73"/>
      <c r="F40" s="73"/>
      <c r="G40" s="73">
        <f t="shared" si="5"/>
        <v>0</v>
      </c>
    </row>
    <row r="41" spans="1:7" x14ac:dyDescent="0.25">
      <c r="A41" s="138"/>
      <c r="B41" s="73"/>
      <c r="C41" s="73"/>
      <c r="D41" s="73"/>
      <c r="E41" s="73"/>
      <c r="F41" s="73"/>
      <c r="G41" s="73"/>
    </row>
    <row r="42" spans="1:7" x14ac:dyDescent="0.25">
      <c r="A42" s="136" t="s">
        <v>432</v>
      </c>
      <c r="B42" s="75">
        <f>SUM(B43:B46)</f>
        <v>0</v>
      </c>
      <c r="C42" s="75">
        <f>SUM(C43:C46)</f>
        <v>0</v>
      </c>
      <c r="D42" s="75">
        <f>SUM(D43:D46)</f>
        <v>0</v>
      </c>
      <c r="E42" s="75">
        <f>SUM(E43:E46)</f>
        <v>0</v>
      </c>
      <c r="F42" s="75">
        <f>SUM(F43:F46)</f>
        <v>0</v>
      </c>
      <c r="G42" s="75">
        <f>D42-E42</f>
        <v>0</v>
      </c>
    </row>
    <row r="43" spans="1:7" x14ac:dyDescent="0.25">
      <c r="A43" s="137" t="s">
        <v>433</v>
      </c>
      <c r="B43" s="73"/>
      <c r="C43" s="73"/>
      <c r="D43" s="73">
        <f>B43+C43</f>
        <v>0</v>
      </c>
      <c r="E43" s="73"/>
      <c r="F43" s="73"/>
      <c r="G43" s="73">
        <f>D43-E43</f>
        <v>0</v>
      </c>
    </row>
    <row r="44" spans="1:7" ht="25.5" x14ac:dyDescent="0.25">
      <c r="A44" s="11" t="s">
        <v>434</v>
      </c>
      <c r="B44" s="73"/>
      <c r="C44" s="73"/>
      <c r="D44" s="73">
        <f>B44+C44</f>
        <v>0</v>
      </c>
      <c r="E44" s="73"/>
      <c r="F44" s="73"/>
      <c r="G44" s="73">
        <f>D44-E44</f>
        <v>0</v>
      </c>
    </row>
    <row r="45" spans="1:7" x14ac:dyDescent="0.25">
      <c r="A45" s="137" t="s">
        <v>435</v>
      </c>
      <c r="B45" s="73"/>
      <c r="C45" s="73"/>
      <c r="D45" s="73">
        <f>B45+C45</f>
        <v>0</v>
      </c>
      <c r="E45" s="73"/>
      <c r="F45" s="73"/>
      <c r="G45" s="73">
        <f>D45-E45</f>
        <v>0</v>
      </c>
    </row>
    <row r="46" spans="1:7" x14ac:dyDescent="0.25">
      <c r="A46" s="137" t="s">
        <v>436</v>
      </c>
      <c r="B46" s="73"/>
      <c r="C46" s="73"/>
      <c r="D46" s="73">
        <f>B46+C46</f>
        <v>0</v>
      </c>
      <c r="E46" s="73"/>
      <c r="F46" s="73"/>
      <c r="G46" s="73">
        <f>D46-E46</f>
        <v>0</v>
      </c>
    </row>
    <row r="47" spans="1:7" x14ac:dyDescent="0.25">
      <c r="A47" s="138"/>
      <c r="B47" s="73"/>
      <c r="C47" s="73"/>
      <c r="D47" s="73"/>
      <c r="E47" s="73"/>
      <c r="F47" s="73"/>
      <c r="G47" s="73"/>
    </row>
    <row r="48" spans="1:7" x14ac:dyDescent="0.25">
      <c r="A48" s="136" t="s">
        <v>437</v>
      </c>
      <c r="B48" s="75">
        <f>B49+B59+B68+B79</f>
        <v>16394677</v>
      </c>
      <c r="C48" s="75">
        <f>C49+C59+C68+C79</f>
        <v>0</v>
      </c>
      <c r="D48" s="75">
        <f>D49+D59+D68+D79</f>
        <v>16394677</v>
      </c>
      <c r="E48" s="75">
        <f>E49+E59+E68+E79</f>
        <v>3728463.76</v>
      </c>
      <c r="F48" s="75">
        <f>F49+F59+F68+F79</f>
        <v>3728463.76</v>
      </c>
      <c r="G48" s="75">
        <f t="shared" ref="G48:G83" si="7">D48-E48</f>
        <v>12666213.24</v>
      </c>
    </row>
    <row r="49" spans="1:7" x14ac:dyDescent="0.25">
      <c r="A49" s="136" t="s">
        <v>405</v>
      </c>
      <c r="B49" s="75">
        <f>SUM(B50:B57)</f>
        <v>0</v>
      </c>
      <c r="C49" s="75">
        <f>SUM(C50:C57)</f>
        <v>0</v>
      </c>
      <c r="D49" s="75">
        <f>SUM(D50:D57)</f>
        <v>0</v>
      </c>
      <c r="E49" s="75">
        <f>SUM(E50:E57)</f>
        <v>0</v>
      </c>
      <c r="F49" s="75">
        <f>SUM(F50:F57)</f>
        <v>0</v>
      </c>
      <c r="G49" s="75">
        <f t="shared" si="7"/>
        <v>0</v>
      </c>
    </row>
    <row r="50" spans="1:7" x14ac:dyDescent="0.25">
      <c r="A50" s="137" t="s">
        <v>406</v>
      </c>
      <c r="B50" s="73"/>
      <c r="C50" s="73"/>
      <c r="D50" s="73">
        <f>B50+C50</f>
        <v>0</v>
      </c>
      <c r="E50" s="73"/>
      <c r="F50" s="73"/>
      <c r="G50" s="73">
        <f t="shared" si="7"/>
        <v>0</v>
      </c>
    </row>
    <row r="51" spans="1:7" x14ac:dyDescent="0.25">
      <c r="A51" s="137" t="s">
        <v>407</v>
      </c>
      <c r="B51" s="73"/>
      <c r="C51" s="73"/>
      <c r="D51" s="73">
        <f t="shared" ref="D51:D57" si="8">B51+C51</f>
        <v>0</v>
      </c>
      <c r="E51" s="73"/>
      <c r="F51" s="73"/>
      <c r="G51" s="73">
        <f t="shared" si="7"/>
        <v>0</v>
      </c>
    </row>
    <row r="52" spans="1:7" x14ac:dyDescent="0.25">
      <c r="A52" s="137" t="s">
        <v>408</v>
      </c>
      <c r="B52" s="73"/>
      <c r="C52" s="73"/>
      <c r="D52" s="73">
        <f t="shared" si="8"/>
        <v>0</v>
      </c>
      <c r="E52" s="73"/>
      <c r="F52" s="73"/>
      <c r="G52" s="73">
        <f t="shared" si="7"/>
        <v>0</v>
      </c>
    </row>
    <row r="53" spans="1:7" x14ac:dyDescent="0.25">
      <c r="A53" s="137" t="s">
        <v>409</v>
      </c>
      <c r="B53" s="73"/>
      <c r="C53" s="73"/>
      <c r="D53" s="73">
        <f t="shared" si="8"/>
        <v>0</v>
      </c>
      <c r="E53" s="73"/>
      <c r="F53" s="73"/>
      <c r="G53" s="73">
        <f t="shared" si="7"/>
        <v>0</v>
      </c>
    </row>
    <row r="54" spans="1:7" x14ac:dyDescent="0.25">
      <c r="A54" s="137" t="s">
        <v>410</v>
      </c>
      <c r="B54" s="73"/>
      <c r="C54" s="73"/>
      <c r="D54" s="73">
        <f t="shared" si="8"/>
        <v>0</v>
      </c>
      <c r="E54" s="73"/>
      <c r="F54" s="73"/>
      <c r="G54" s="73">
        <f t="shared" si="7"/>
        <v>0</v>
      </c>
    </row>
    <row r="55" spans="1:7" x14ac:dyDescent="0.25">
      <c r="A55" s="137" t="s">
        <v>411</v>
      </c>
      <c r="B55" s="73"/>
      <c r="C55" s="73"/>
      <c r="D55" s="73">
        <f t="shared" si="8"/>
        <v>0</v>
      </c>
      <c r="E55" s="73"/>
      <c r="F55" s="73"/>
      <c r="G55" s="73">
        <f t="shared" si="7"/>
        <v>0</v>
      </c>
    </row>
    <row r="56" spans="1:7" x14ac:dyDescent="0.25">
      <c r="A56" s="137" t="s">
        <v>412</v>
      </c>
      <c r="B56" s="73"/>
      <c r="C56" s="73"/>
      <c r="D56" s="73">
        <f t="shared" si="8"/>
        <v>0</v>
      </c>
      <c r="E56" s="73"/>
      <c r="F56" s="73"/>
      <c r="G56" s="73">
        <f t="shared" si="7"/>
        <v>0</v>
      </c>
    </row>
    <row r="57" spans="1:7" x14ac:dyDescent="0.25">
      <c r="A57" s="137" t="s">
        <v>413</v>
      </c>
      <c r="B57" s="73"/>
      <c r="C57" s="73"/>
      <c r="D57" s="73">
        <f t="shared" si="8"/>
        <v>0</v>
      </c>
      <c r="E57" s="73"/>
      <c r="F57" s="73"/>
      <c r="G57" s="73">
        <f t="shared" si="7"/>
        <v>0</v>
      </c>
    </row>
    <row r="58" spans="1:7" x14ac:dyDescent="0.25">
      <c r="A58" s="138"/>
      <c r="B58" s="73"/>
      <c r="C58" s="73"/>
      <c r="D58" s="73"/>
      <c r="E58" s="73"/>
      <c r="F58" s="73"/>
      <c r="G58" s="73"/>
    </row>
    <row r="59" spans="1:7" x14ac:dyDescent="0.25">
      <c r="A59" s="136" t="s">
        <v>414</v>
      </c>
      <c r="B59" s="75">
        <f>SUM(B60:B66)</f>
        <v>16394677</v>
      </c>
      <c r="C59" s="75">
        <f>SUM(C60:C66)</f>
        <v>0</v>
      </c>
      <c r="D59" s="75">
        <f>SUM(D60:D66)</f>
        <v>16394677</v>
      </c>
      <c r="E59" s="75">
        <f>SUM(E60:E66)</f>
        <v>3728463.76</v>
      </c>
      <c r="F59" s="75">
        <f>SUM(F60:F66)</f>
        <v>3728463.76</v>
      </c>
      <c r="G59" s="75">
        <f t="shared" si="7"/>
        <v>12666213.24</v>
      </c>
    </row>
    <row r="60" spans="1:7" x14ac:dyDescent="0.25">
      <c r="A60" s="137" t="s">
        <v>415</v>
      </c>
      <c r="B60" s="73"/>
      <c r="C60" s="73"/>
      <c r="D60" s="73">
        <f>B60+C60</f>
        <v>0</v>
      </c>
      <c r="E60" s="73"/>
      <c r="F60" s="73"/>
      <c r="G60" s="73">
        <f t="shared" si="7"/>
        <v>0</v>
      </c>
    </row>
    <row r="61" spans="1:7" x14ac:dyDescent="0.25">
      <c r="A61" s="137" t="s">
        <v>416</v>
      </c>
      <c r="B61" s="73"/>
      <c r="C61" s="73"/>
      <c r="D61" s="73">
        <f t="shared" ref="D61:D66" si="9">B61+C61</f>
        <v>0</v>
      </c>
      <c r="E61" s="73"/>
      <c r="F61" s="73"/>
      <c r="G61" s="73">
        <f t="shared" si="7"/>
        <v>0</v>
      </c>
    </row>
    <row r="62" spans="1:7" x14ac:dyDescent="0.25">
      <c r="A62" s="137" t="s">
        <v>417</v>
      </c>
      <c r="B62" s="73"/>
      <c r="C62" s="73"/>
      <c r="D62" s="73">
        <f t="shared" si="9"/>
        <v>0</v>
      </c>
      <c r="E62" s="73"/>
      <c r="F62" s="73"/>
      <c r="G62" s="73">
        <f t="shared" si="7"/>
        <v>0</v>
      </c>
    </row>
    <row r="63" spans="1:7" x14ac:dyDescent="0.25">
      <c r="A63" s="137" t="s">
        <v>418</v>
      </c>
      <c r="B63" s="73"/>
      <c r="C63" s="73"/>
      <c r="D63" s="73">
        <f t="shared" si="9"/>
        <v>0</v>
      </c>
      <c r="E63" s="73"/>
      <c r="F63" s="73"/>
      <c r="G63" s="73">
        <f t="shared" si="7"/>
        <v>0</v>
      </c>
    </row>
    <row r="64" spans="1:7" x14ac:dyDescent="0.25">
      <c r="A64" s="137" t="s">
        <v>419</v>
      </c>
      <c r="B64" s="73">
        <v>16394677</v>
      </c>
      <c r="C64" s="73">
        <v>0</v>
      </c>
      <c r="D64" s="73">
        <f t="shared" si="9"/>
        <v>16394677</v>
      </c>
      <c r="E64" s="73">
        <v>3728463.76</v>
      </c>
      <c r="F64" s="73">
        <v>3728463.76</v>
      </c>
      <c r="G64" s="73">
        <f t="shared" si="7"/>
        <v>12666213.24</v>
      </c>
    </row>
    <row r="65" spans="1:7" x14ac:dyDescent="0.25">
      <c r="A65" s="137" t="s">
        <v>420</v>
      </c>
      <c r="B65" s="73"/>
      <c r="C65" s="73"/>
      <c r="D65" s="73">
        <f t="shared" si="9"/>
        <v>0</v>
      </c>
      <c r="E65" s="73"/>
      <c r="F65" s="73"/>
      <c r="G65" s="73">
        <f t="shared" si="7"/>
        <v>0</v>
      </c>
    </row>
    <row r="66" spans="1:7" x14ac:dyDescent="0.25">
      <c r="A66" s="137" t="s">
        <v>421</v>
      </c>
      <c r="B66" s="73"/>
      <c r="C66" s="73"/>
      <c r="D66" s="73">
        <f t="shared" si="9"/>
        <v>0</v>
      </c>
      <c r="E66" s="73"/>
      <c r="F66" s="73"/>
      <c r="G66" s="73">
        <f t="shared" si="7"/>
        <v>0</v>
      </c>
    </row>
    <row r="67" spans="1:7" x14ac:dyDescent="0.25">
      <c r="A67" s="138"/>
      <c r="B67" s="73"/>
      <c r="C67" s="73"/>
      <c r="D67" s="73"/>
      <c r="E67" s="73"/>
      <c r="F67" s="73"/>
      <c r="G67" s="73"/>
    </row>
    <row r="68" spans="1:7" x14ac:dyDescent="0.25">
      <c r="A68" s="136" t="s">
        <v>422</v>
      </c>
      <c r="B68" s="75">
        <f>SUM(B69:B77)</f>
        <v>0</v>
      </c>
      <c r="C68" s="75">
        <f>SUM(C69:C77)</f>
        <v>0</v>
      </c>
      <c r="D68" s="75">
        <f>SUM(D69:D77)</f>
        <v>0</v>
      </c>
      <c r="E68" s="75">
        <f>SUM(E69:E77)</f>
        <v>0</v>
      </c>
      <c r="F68" s="75">
        <f>SUM(F69:F77)</f>
        <v>0</v>
      </c>
      <c r="G68" s="75">
        <f t="shared" si="7"/>
        <v>0</v>
      </c>
    </row>
    <row r="69" spans="1:7" x14ac:dyDescent="0.25">
      <c r="A69" s="137" t="s">
        <v>423</v>
      </c>
      <c r="B69" s="73"/>
      <c r="C69" s="73"/>
      <c r="D69" s="73">
        <f>B69+C69</f>
        <v>0</v>
      </c>
      <c r="E69" s="73"/>
      <c r="F69" s="73"/>
      <c r="G69" s="73">
        <f t="shared" si="7"/>
        <v>0</v>
      </c>
    </row>
    <row r="70" spans="1:7" x14ac:dyDescent="0.25">
      <c r="A70" s="137" t="s">
        <v>424</v>
      </c>
      <c r="B70" s="73"/>
      <c r="C70" s="73"/>
      <c r="D70" s="73">
        <f t="shared" ref="D70:D77" si="10">B70+C70</f>
        <v>0</v>
      </c>
      <c r="E70" s="73"/>
      <c r="F70" s="73"/>
      <c r="G70" s="73">
        <f t="shared" si="7"/>
        <v>0</v>
      </c>
    </row>
    <row r="71" spans="1:7" x14ac:dyDescent="0.25">
      <c r="A71" s="137" t="s">
        <v>425</v>
      </c>
      <c r="B71" s="73"/>
      <c r="C71" s="73"/>
      <c r="D71" s="73">
        <f t="shared" si="10"/>
        <v>0</v>
      </c>
      <c r="E71" s="73"/>
      <c r="F71" s="73"/>
      <c r="G71" s="73">
        <f t="shared" si="7"/>
        <v>0</v>
      </c>
    </row>
    <row r="72" spans="1:7" x14ac:dyDescent="0.25">
      <c r="A72" s="137" t="s">
        <v>426</v>
      </c>
      <c r="B72" s="73"/>
      <c r="C72" s="73"/>
      <c r="D72" s="73">
        <f t="shared" si="10"/>
        <v>0</v>
      </c>
      <c r="E72" s="73"/>
      <c r="F72" s="73"/>
      <c r="G72" s="73">
        <f t="shared" si="7"/>
        <v>0</v>
      </c>
    </row>
    <row r="73" spans="1:7" x14ac:dyDescent="0.25">
      <c r="A73" s="137" t="s">
        <v>427</v>
      </c>
      <c r="B73" s="73"/>
      <c r="C73" s="73"/>
      <c r="D73" s="73">
        <f t="shared" si="10"/>
        <v>0</v>
      </c>
      <c r="E73" s="73"/>
      <c r="F73" s="73"/>
      <c r="G73" s="73">
        <f t="shared" si="7"/>
        <v>0</v>
      </c>
    </row>
    <row r="74" spans="1:7" x14ac:dyDescent="0.25">
      <c r="A74" s="137" t="s">
        <v>428</v>
      </c>
      <c r="B74" s="73"/>
      <c r="C74" s="73"/>
      <c r="D74" s="73">
        <f t="shared" si="10"/>
        <v>0</v>
      </c>
      <c r="E74" s="73"/>
      <c r="F74" s="73"/>
      <c r="G74" s="73">
        <f t="shared" si="7"/>
        <v>0</v>
      </c>
    </row>
    <row r="75" spans="1:7" x14ac:dyDescent="0.25">
      <c r="A75" s="137" t="s">
        <v>429</v>
      </c>
      <c r="B75" s="73"/>
      <c r="C75" s="73"/>
      <c r="D75" s="73">
        <f t="shared" si="10"/>
        <v>0</v>
      </c>
      <c r="E75" s="73"/>
      <c r="F75" s="73"/>
      <c r="G75" s="73">
        <f t="shared" si="7"/>
        <v>0</v>
      </c>
    </row>
    <row r="76" spans="1:7" x14ac:dyDescent="0.25">
      <c r="A76" s="137" t="s">
        <v>430</v>
      </c>
      <c r="B76" s="73"/>
      <c r="C76" s="73"/>
      <c r="D76" s="73">
        <f t="shared" si="10"/>
        <v>0</v>
      </c>
      <c r="E76" s="73"/>
      <c r="F76" s="73"/>
      <c r="G76" s="73">
        <f t="shared" si="7"/>
        <v>0</v>
      </c>
    </row>
    <row r="77" spans="1:7" x14ac:dyDescent="0.25">
      <c r="A77" s="139" t="s">
        <v>431</v>
      </c>
      <c r="B77" s="140"/>
      <c r="C77" s="140"/>
      <c r="D77" s="140">
        <f t="shared" si="10"/>
        <v>0</v>
      </c>
      <c r="E77" s="140"/>
      <c r="F77" s="140"/>
      <c r="G77" s="140">
        <f t="shared" si="7"/>
        <v>0</v>
      </c>
    </row>
    <row r="78" spans="1:7" x14ac:dyDescent="0.25">
      <c r="A78" s="138"/>
      <c r="B78" s="73"/>
      <c r="C78" s="73"/>
      <c r="D78" s="73"/>
      <c r="E78" s="73"/>
      <c r="F78" s="73"/>
      <c r="G78" s="73"/>
    </row>
    <row r="79" spans="1:7" x14ac:dyDescent="0.25">
      <c r="A79" s="136" t="s">
        <v>432</v>
      </c>
      <c r="B79" s="75">
        <f>SUM(B80:B83)</f>
        <v>0</v>
      </c>
      <c r="C79" s="75">
        <f>SUM(C80:C83)</f>
        <v>0</v>
      </c>
      <c r="D79" s="75">
        <f>SUM(D80:D83)</f>
        <v>0</v>
      </c>
      <c r="E79" s="75">
        <f>SUM(E80:E83)</f>
        <v>0</v>
      </c>
      <c r="F79" s="75">
        <f>SUM(F80:F83)</f>
        <v>0</v>
      </c>
      <c r="G79" s="75">
        <f t="shared" si="7"/>
        <v>0</v>
      </c>
    </row>
    <row r="80" spans="1:7" x14ac:dyDescent="0.25">
      <c r="A80" s="137" t="s">
        <v>433</v>
      </c>
      <c r="B80" s="73"/>
      <c r="C80" s="73"/>
      <c r="D80" s="73">
        <f>B80+C80</f>
        <v>0</v>
      </c>
      <c r="E80" s="73"/>
      <c r="F80" s="73"/>
      <c r="G80" s="73">
        <f t="shared" si="7"/>
        <v>0</v>
      </c>
    </row>
    <row r="81" spans="1:7" ht="25.5" x14ac:dyDescent="0.25">
      <c r="A81" s="11" t="s">
        <v>434</v>
      </c>
      <c r="B81" s="73"/>
      <c r="C81" s="73"/>
      <c r="D81" s="73">
        <f>B81+C81</f>
        <v>0</v>
      </c>
      <c r="E81" s="73"/>
      <c r="F81" s="73"/>
      <c r="G81" s="73">
        <f t="shared" si="7"/>
        <v>0</v>
      </c>
    </row>
    <row r="82" spans="1:7" x14ac:dyDescent="0.25">
      <c r="A82" s="137" t="s">
        <v>435</v>
      </c>
      <c r="B82" s="73"/>
      <c r="C82" s="73"/>
      <c r="D82" s="73">
        <f>B82+C82</f>
        <v>0</v>
      </c>
      <c r="E82" s="73"/>
      <c r="F82" s="73"/>
      <c r="G82" s="73">
        <f t="shared" si="7"/>
        <v>0</v>
      </c>
    </row>
    <row r="83" spans="1:7" x14ac:dyDescent="0.25">
      <c r="A83" s="137" t="s">
        <v>436</v>
      </c>
      <c r="B83" s="73"/>
      <c r="C83" s="73"/>
      <c r="D83" s="73">
        <f>B83+C83</f>
        <v>0</v>
      </c>
      <c r="E83" s="73"/>
      <c r="F83" s="73"/>
      <c r="G83" s="73">
        <f t="shared" si="7"/>
        <v>0</v>
      </c>
    </row>
    <row r="84" spans="1:7" x14ac:dyDescent="0.25">
      <c r="A84" s="138"/>
      <c r="B84" s="73"/>
      <c r="C84" s="73"/>
      <c r="D84" s="73"/>
      <c r="E84" s="73"/>
      <c r="F84" s="73"/>
      <c r="G84" s="73"/>
    </row>
    <row r="85" spans="1:7" x14ac:dyDescent="0.25">
      <c r="A85" s="136" t="s">
        <v>394</v>
      </c>
      <c r="B85" s="75">
        <f t="shared" ref="B85:G85" si="11">B11+B48</f>
        <v>31593694</v>
      </c>
      <c r="C85" s="75">
        <f t="shared" si="11"/>
        <v>0</v>
      </c>
      <c r="D85" s="75">
        <f t="shared" si="11"/>
        <v>31593694</v>
      </c>
      <c r="E85" s="75">
        <f t="shared" si="11"/>
        <v>6817184.1099999994</v>
      </c>
      <c r="F85" s="75">
        <f t="shared" si="11"/>
        <v>6817184.1099999994</v>
      </c>
      <c r="G85" s="75">
        <f t="shared" si="11"/>
        <v>24776509.890000001</v>
      </c>
    </row>
    <row r="86" spans="1:7" ht="15.75" thickBot="1" x14ac:dyDescent="0.3">
      <c r="A86" s="141"/>
      <c r="B86" s="142"/>
      <c r="C86" s="142"/>
      <c r="D86" s="142"/>
      <c r="E86" s="142"/>
      <c r="F86" s="142"/>
      <c r="G86" s="142"/>
    </row>
    <row r="87" spans="1:7" x14ac:dyDescent="0.25">
      <c r="A87" s="105"/>
      <c r="B87" s="105"/>
      <c r="C87" s="105"/>
      <c r="D87" s="105"/>
      <c r="E87" s="105"/>
      <c r="F87" s="105"/>
      <c r="G87" s="105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8DB9-783F-4890-B508-71154F9B0F2A}">
  <dimension ref="A1:G33"/>
  <sheetViews>
    <sheetView tabSelected="1" workbookViewId="0">
      <selection activeCell="I14" sqref="I14"/>
    </sheetView>
  </sheetViews>
  <sheetFormatPr baseColWidth="10" defaultRowHeight="15" x14ac:dyDescent="0.25"/>
  <cols>
    <col min="1" max="1" width="42.85546875" customWidth="1"/>
    <col min="2" max="2" width="15.7109375" customWidth="1"/>
    <col min="3" max="3" width="15" customWidth="1"/>
    <col min="4" max="4" width="13.28515625" customWidth="1"/>
    <col min="5" max="5" width="13.7109375" customWidth="1"/>
    <col min="6" max="6" width="13.28515625" customWidth="1"/>
    <col min="7" max="7" width="14.28515625" customWidth="1"/>
  </cols>
  <sheetData>
    <row r="1" spans="1:7" ht="15.75" thickBot="1" x14ac:dyDescent="0.3"/>
    <row r="2" spans="1:7" x14ac:dyDescent="0.25">
      <c r="A2" s="148" t="s">
        <v>0</v>
      </c>
      <c r="B2" s="149"/>
      <c r="C2" s="149"/>
      <c r="D2" s="149"/>
      <c r="E2" s="149"/>
      <c r="F2" s="149"/>
      <c r="G2" s="191"/>
    </row>
    <row r="3" spans="1:7" x14ac:dyDescent="0.25">
      <c r="A3" s="166" t="s">
        <v>313</v>
      </c>
      <c r="B3" s="167"/>
      <c r="C3" s="167"/>
      <c r="D3" s="167"/>
      <c r="E3" s="167"/>
      <c r="F3" s="167"/>
      <c r="G3" s="192"/>
    </row>
    <row r="4" spans="1:7" x14ac:dyDescent="0.25">
      <c r="A4" s="166" t="s">
        <v>438</v>
      </c>
      <c r="B4" s="167"/>
      <c r="C4" s="167"/>
      <c r="D4" s="167"/>
      <c r="E4" s="167"/>
      <c r="F4" s="167"/>
      <c r="G4" s="192"/>
    </row>
    <row r="5" spans="1:7" x14ac:dyDescent="0.25">
      <c r="A5" s="166" t="s">
        <v>125</v>
      </c>
      <c r="B5" s="167"/>
      <c r="C5" s="167"/>
      <c r="D5" s="167"/>
      <c r="E5" s="167"/>
      <c r="F5" s="167"/>
      <c r="G5" s="192"/>
    </row>
    <row r="6" spans="1:7" ht="15.75" thickBot="1" x14ac:dyDescent="0.3">
      <c r="A6" s="169" t="s">
        <v>3</v>
      </c>
      <c r="B6" s="170"/>
      <c r="C6" s="170"/>
      <c r="D6" s="170"/>
      <c r="E6" s="170"/>
      <c r="F6" s="170"/>
      <c r="G6" s="193"/>
    </row>
    <row r="7" spans="1:7" ht="15.75" thickBot="1" x14ac:dyDescent="0.3">
      <c r="A7" s="183" t="s">
        <v>4</v>
      </c>
      <c r="B7" s="194" t="s">
        <v>315</v>
      </c>
      <c r="C7" s="195"/>
      <c r="D7" s="195"/>
      <c r="E7" s="195"/>
      <c r="F7" s="196"/>
      <c r="G7" s="174" t="s">
        <v>316</v>
      </c>
    </row>
    <row r="8" spans="1:7" ht="26.25" thickBot="1" x14ac:dyDescent="0.3">
      <c r="A8" s="184"/>
      <c r="B8" s="3" t="s">
        <v>206</v>
      </c>
      <c r="C8" s="3" t="s">
        <v>317</v>
      </c>
      <c r="D8" s="3" t="s">
        <v>318</v>
      </c>
      <c r="E8" s="3" t="s">
        <v>439</v>
      </c>
      <c r="F8" s="3" t="s">
        <v>222</v>
      </c>
      <c r="G8" s="175"/>
    </row>
    <row r="9" spans="1:7" x14ac:dyDescent="0.25">
      <c r="A9" s="143" t="s">
        <v>440</v>
      </c>
      <c r="B9" s="131">
        <f>B10+B11+B12+B15+B16+B19</f>
        <v>12985103</v>
      </c>
      <c r="C9" s="131">
        <f>C10+C11+C12+C15+C16+C19</f>
        <v>0</v>
      </c>
      <c r="D9" s="131">
        <f>D10+D11+D12+D15+D16+D19</f>
        <v>12985103</v>
      </c>
      <c r="E9" s="131">
        <f>E10+E11+E12+E15+E16+E19</f>
        <v>2307906.9900000002</v>
      </c>
      <c r="F9" s="131">
        <f>F10+F11+F12+F15+F16+F19</f>
        <v>2307906.9900000002</v>
      </c>
      <c r="G9" s="8">
        <f>D9-E9</f>
        <v>10677196.01</v>
      </c>
    </row>
    <row r="10" spans="1:7" x14ac:dyDescent="0.25">
      <c r="A10" s="113" t="s">
        <v>441</v>
      </c>
      <c r="B10" s="131">
        <v>12985103</v>
      </c>
      <c r="C10" s="8">
        <v>0</v>
      </c>
      <c r="D10" s="10">
        <f>B10+C10</f>
        <v>12985103</v>
      </c>
      <c r="E10" s="8">
        <v>2307906.9900000002</v>
      </c>
      <c r="F10" s="8">
        <v>2307906.9900000002</v>
      </c>
      <c r="G10" s="10">
        <f t="shared" ref="G10:G31" si="0">D10-E10</f>
        <v>10677196.01</v>
      </c>
    </row>
    <row r="11" spans="1:7" x14ac:dyDescent="0.25">
      <c r="A11" s="113" t="s">
        <v>442</v>
      </c>
      <c r="B11" s="131"/>
      <c r="C11" s="8"/>
      <c r="D11" s="10">
        <f>B11+C11</f>
        <v>0</v>
      </c>
      <c r="E11" s="8"/>
      <c r="F11" s="8"/>
      <c r="G11" s="10">
        <f t="shared" si="0"/>
        <v>0</v>
      </c>
    </row>
    <row r="12" spans="1:7" x14ac:dyDescent="0.25">
      <c r="A12" s="113" t="s">
        <v>443</v>
      </c>
      <c r="B12" s="128">
        <f>SUM(B13:B14)</f>
        <v>0</v>
      </c>
      <c r="C12" s="128">
        <f>SUM(C13:C14)</f>
        <v>0</v>
      </c>
      <c r="D12" s="128">
        <f>SUM(D13:D14)</f>
        <v>0</v>
      </c>
      <c r="E12" s="128">
        <f>SUM(E13:E14)</f>
        <v>0</v>
      </c>
      <c r="F12" s="128">
        <f>SUM(F13:F14)</f>
        <v>0</v>
      </c>
      <c r="G12" s="10">
        <f t="shared" si="0"/>
        <v>0</v>
      </c>
    </row>
    <row r="13" spans="1:7" x14ac:dyDescent="0.25">
      <c r="A13" s="144" t="s">
        <v>444</v>
      </c>
      <c r="B13" s="131"/>
      <c r="C13" s="8"/>
      <c r="D13" s="10">
        <f>B13+C13</f>
        <v>0</v>
      </c>
      <c r="E13" s="8"/>
      <c r="F13" s="8"/>
      <c r="G13" s="10">
        <f t="shared" si="0"/>
        <v>0</v>
      </c>
    </row>
    <row r="14" spans="1:7" x14ac:dyDescent="0.25">
      <c r="A14" s="144" t="s">
        <v>445</v>
      </c>
      <c r="B14" s="131"/>
      <c r="C14" s="8"/>
      <c r="D14" s="10">
        <f>B14+C14</f>
        <v>0</v>
      </c>
      <c r="E14" s="8"/>
      <c r="F14" s="8"/>
      <c r="G14" s="10">
        <f t="shared" si="0"/>
        <v>0</v>
      </c>
    </row>
    <row r="15" spans="1:7" x14ac:dyDescent="0.25">
      <c r="A15" s="113" t="s">
        <v>446</v>
      </c>
      <c r="B15" s="131"/>
      <c r="C15" s="8"/>
      <c r="D15" s="10">
        <f>B15+C15</f>
        <v>0</v>
      </c>
      <c r="E15" s="8"/>
      <c r="F15" s="8"/>
      <c r="G15" s="10">
        <f t="shared" si="0"/>
        <v>0</v>
      </c>
    </row>
    <row r="16" spans="1:7" ht="25.5" x14ac:dyDescent="0.25">
      <c r="A16" s="113" t="s">
        <v>447</v>
      </c>
      <c r="B16" s="128">
        <f>B17+B18</f>
        <v>0</v>
      </c>
      <c r="C16" s="128">
        <f>C17+C18</f>
        <v>0</v>
      </c>
      <c r="D16" s="128">
        <f>D17+D18</f>
        <v>0</v>
      </c>
      <c r="E16" s="128">
        <f>E17+E18</f>
        <v>0</v>
      </c>
      <c r="F16" s="128">
        <f>F17+F18</f>
        <v>0</v>
      </c>
      <c r="G16" s="10">
        <f t="shared" si="0"/>
        <v>0</v>
      </c>
    </row>
    <row r="17" spans="1:7" x14ac:dyDescent="0.25">
      <c r="A17" s="144" t="s">
        <v>448</v>
      </c>
      <c r="B17" s="131"/>
      <c r="C17" s="8"/>
      <c r="D17" s="10">
        <f>B17+C17</f>
        <v>0</v>
      </c>
      <c r="E17" s="8"/>
      <c r="F17" s="8"/>
      <c r="G17" s="10">
        <f t="shared" si="0"/>
        <v>0</v>
      </c>
    </row>
    <row r="18" spans="1:7" x14ac:dyDescent="0.25">
      <c r="A18" s="144" t="s">
        <v>449</v>
      </c>
      <c r="B18" s="131"/>
      <c r="C18" s="8"/>
      <c r="D18" s="10">
        <f>B18+C18</f>
        <v>0</v>
      </c>
      <c r="E18" s="8"/>
      <c r="F18" s="8"/>
      <c r="G18" s="10">
        <f t="shared" si="0"/>
        <v>0</v>
      </c>
    </row>
    <row r="19" spans="1:7" x14ac:dyDescent="0.25">
      <c r="A19" s="113" t="s">
        <v>450</v>
      </c>
      <c r="B19" s="131"/>
      <c r="C19" s="8"/>
      <c r="D19" s="10">
        <f>B19+C19</f>
        <v>0</v>
      </c>
      <c r="E19" s="8"/>
      <c r="F19" s="8"/>
      <c r="G19" s="10">
        <f t="shared" si="0"/>
        <v>0</v>
      </c>
    </row>
    <row r="20" spans="1:7" x14ac:dyDescent="0.25">
      <c r="A20" s="113"/>
      <c r="B20" s="131"/>
      <c r="C20" s="8"/>
      <c r="D20" s="8"/>
      <c r="E20" s="8"/>
      <c r="F20" s="8"/>
      <c r="G20" s="10"/>
    </row>
    <row r="21" spans="1:7" x14ac:dyDescent="0.25">
      <c r="A21" s="143" t="s">
        <v>451</v>
      </c>
      <c r="B21" s="131">
        <f>B22+B23+B24+B27+B28+B31</f>
        <v>15200955</v>
      </c>
      <c r="C21" s="131">
        <f>C22+C23+C24+C27+C28+C31</f>
        <v>0</v>
      </c>
      <c r="D21" s="131">
        <f>D22+D23+D24+D27+D28+D31</f>
        <v>15200955</v>
      </c>
      <c r="E21" s="131">
        <f>E22+E23+E24+E27+E28+E31</f>
        <v>3517001.04</v>
      </c>
      <c r="F21" s="131">
        <f>F22+F23+F24+F27+F28+F31</f>
        <v>3517001.04</v>
      </c>
      <c r="G21" s="8">
        <f t="shared" si="0"/>
        <v>11683953.960000001</v>
      </c>
    </row>
    <row r="22" spans="1:7" x14ac:dyDescent="0.25">
      <c r="A22" s="113" t="s">
        <v>441</v>
      </c>
      <c r="B22" s="131">
        <v>15200955</v>
      </c>
      <c r="C22" s="8">
        <v>0</v>
      </c>
      <c r="D22" s="10">
        <f>B22+C22</f>
        <v>15200955</v>
      </c>
      <c r="E22" s="8">
        <v>3517001.04</v>
      </c>
      <c r="F22" s="8">
        <v>3517001.04</v>
      </c>
      <c r="G22" s="10">
        <f t="shared" si="0"/>
        <v>11683953.960000001</v>
      </c>
    </row>
    <row r="23" spans="1:7" x14ac:dyDescent="0.25">
      <c r="A23" s="113" t="s">
        <v>442</v>
      </c>
      <c r="B23" s="131"/>
      <c r="C23" s="8"/>
      <c r="D23" s="10">
        <f>B23+C23</f>
        <v>0</v>
      </c>
      <c r="E23" s="8"/>
      <c r="F23" s="8"/>
      <c r="G23" s="10">
        <f t="shared" si="0"/>
        <v>0</v>
      </c>
    </row>
    <row r="24" spans="1:7" x14ac:dyDescent="0.25">
      <c r="A24" s="113" t="s">
        <v>443</v>
      </c>
      <c r="B24" s="128">
        <f>SUM(B25:B26)</f>
        <v>0</v>
      </c>
      <c r="C24" s="128">
        <f>SUM(C25:C26)</f>
        <v>0</v>
      </c>
      <c r="D24" s="128">
        <f>SUM(D25:D26)</f>
        <v>0</v>
      </c>
      <c r="E24" s="128">
        <f>SUM(E25:E26)</f>
        <v>0</v>
      </c>
      <c r="F24" s="128">
        <f>SUM(F25:F26)</f>
        <v>0</v>
      </c>
      <c r="G24" s="10">
        <f t="shared" si="0"/>
        <v>0</v>
      </c>
    </row>
    <row r="25" spans="1:7" x14ac:dyDescent="0.25">
      <c r="A25" s="144" t="s">
        <v>444</v>
      </c>
      <c r="B25" s="131"/>
      <c r="C25" s="8"/>
      <c r="D25" s="10">
        <f>B25+C25</f>
        <v>0</v>
      </c>
      <c r="E25" s="8"/>
      <c r="F25" s="8"/>
      <c r="G25" s="10">
        <f t="shared" si="0"/>
        <v>0</v>
      </c>
    </row>
    <row r="26" spans="1:7" x14ac:dyDescent="0.25">
      <c r="A26" s="144" t="s">
        <v>445</v>
      </c>
      <c r="B26" s="131"/>
      <c r="C26" s="8"/>
      <c r="D26" s="10">
        <f>B26+C26</f>
        <v>0</v>
      </c>
      <c r="E26" s="8"/>
      <c r="F26" s="8"/>
      <c r="G26" s="10">
        <f t="shared" si="0"/>
        <v>0</v>
      </c>
    </row>
    <row r="27" spans="1:7" x14ac:dyDescent="0.25">
      <c r="A27" s="113" t="s">
        <v>446</v>
      </c>
      <c r="B27" s="131"/>
      <c r="C27" s="8"/>
      <c r="D27" s="10">
        <f>B27+C27</f>
        <v>0</v>
      </c>
      <c r="E27" s="8"/>
      <c r="F27" s="8"/>
      <c r="G27" s="10">
        <f t="shared" si="0"/>
        <v>0</v>
      </c>
    </row>
    <row r="28" spans="1:7" ht="25.5" x14ac:dyDescent="0.25">
      <c r="A28" s="113" t="s">
        <v>447</v>
      </c>
      <c r="B28" s="128">
        <f>B29+B30</f>
        <v>0</v>
      </c>
      <c r="C28" s="128">
        <f>C29+C30</f>
        <v>0</v>
      </c>
      <c r="D28" s="128">
        <f>D29+D30</f>
        <v>0</v>
      </c>
      <c r="E28" s="128">
        <f>E29+E30</f>
        <v>0</v>
      </c>
      <c r="F28" s="128">
        <f>F29+F30</f>
        <v>0</v>
      </c>
      <c r="G28" s="10">
        <f t="shared" si="0"/>
        <v>0</v>
      </c>
    </row>
    <row r="29" spans="1:7" x14ac:dyDescent="0.25">
      <c r="A29" s="144" t="s">
        <v>448</v>
      </c>
      <c r="B29" s="131"/>
      <c r="C29" s="8"/>
      <c r="D29" s="10">
        <f>B29+C29</f>
        <v>0</v>
      </c>
      <c r="E29" s="8"/>
      <c r="F29" s="8"/>
      <c r="G29" s="10">
        <f t="shared" si="0"/>
        <v>0</v>
      </c>
    </row>
    <row r="30" spans="1:7" x14ac:dyDescent="0.25">
      <c r="A30" s="144" t="s">
        <v>449</v>
      </c>
      <c r="B30" s="131"/>
      <c r="C30" s="8"/>
      <c r="D30" s="10">
        <f>B30+C30</f>
        <v>0</v>
      </c>
      <c r="E30" s="8"/>
      <c r="F30" s="8"/>
      <c r="G30" s="10">
        <f t="shared" si="0"/>
        <v>0</v>
      </c>
    </row>
    <row r="31" spans="1:7" x14ac:dyDescent="0.25">
      <c r="A31" s="113" t="s">
        <v>450</v>
      </c>
      <c r="B31" s="131"/>
      <c r="C31" s="8"/>
      <c r="D31" s="10">
        <f>B31+C31</f>
        <v>0</v>
      </c>
      <c r="E31" s="8"/>
      <c r="F31" s="8"/>
      <c r="G31" s="10">
        <f t="shared" si="0"/>
        <v>0</v>
      </c>
    </row>
    <row r="32" spans="1:7" x14ac:dyDescent="0.25">
      <c r="A32" s="143" t="s">
        <v>452</v>
      </c>
      <c r="B32" s="131">
        <f t="shared" ref="B32:G32" si="1">B9+B21</f>
        <v>28186058</v>
      </c>
      <c r="C32" s="131">
        <f t="shared" si="1"/>
        <v>0</v>
      </c>
      <c r="D32" s="131">
        <f t="shared" si="1"/>
        <v>28186058</v>
      </c>
      <c r="E32" s="131">
        <f t="shared" si="1"/>
        <v>5824908.0300000003</v>
      </c>
      <c r="F32" s="131">
        <f t="shared" si="1"/>
        <v>5824908.0300000003</v>
      </c>
      <c r="G32" s="131">
        <f t="shared" si="1"/>
        <v>22361149.969999999</v>
      </c>
    </row>
    <row r="33" spans="1:7" ht="15.75" thickBot="1" x14ac:dyDescent="0.3">
      <c r="A33" s="145"/>
      <c r="B33" s="146"/>
      <c r="C33" s="147"/>
      <c r="D33" s="147"/>
      <c r="E33" s="147"/>
      <c r="F33" s="147"/>
      <c r="G33" s="147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Marlen</cp:lastModifiedBy>
  <dcterms:created xsi:type="dcterms:W3CDTF">2024-04-02T16:50:40Z</dcterms:created>
  <dcterms:modified xsi:type="dcterms:W3CDTF">2024-04-23T18:39:31Z</dcterms:modified>
</cp:coreProperties>
</file>