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UIT\"/>
    </mc:Choice>
  </mc:AlternateContent>
  <xr:revisionPtr revIDLastSave="0" documentId="13_ncr:1_{B986BD69-BCDE-4232-8FA5-CFA37C1FD9B5}" xr6:coauthVersionLast="47" xr6:coauthVersionMax="47" xr10:uidLastSave="{00000000-0000-0000-0000-000000000000}"/>
  <bookViews>
    <workbookView xWindow="-120" yWindow="-120" windowWidth="29040" windowHeight="15840" tabRatio="711" activeTab="8" xr2:uid="{00000000-000D-0000-FFFF-FFFF00000000}"/>
  </bookViews>
  <sheets>
    <sheet name="FORMATO 1" sheetId="2" r:id="rId1"/>
    <sheet name="FORMATO 2" sheetId="3" r:id="rId2"/>
    <sheet name="FORMATO 3" sheetId="4" r:id="rId3"/>
    <sheet name="FORMATO 4" sheetId="6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7">'FORMATO 6C'!$A$2:$G$94</definedName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1" l="1"/>
  <c r="H31" i="11" s="1"/>
  <c r="E30" i="11"/>
  <c r="H30" i="11" s="1"/>
  <c r="E29" i="11"/>
  <c r="H29" i="11" s="1"/>
  <c r="G28" i="11"/>
  <c r="F28" i="11"/>
  <c r="E28" i="11"/>
  <c r="H28" i="11" s="1"/>
  <c r="D28" i="11"/>
  <c r="C28" i="11"/>
  <c r="E27" i="11"/>
  <c r="H27" i="11" s="1"/>
  <c r="E26" i="11"/>
  <c r="H26" i="11" s="1"/>
  <c r="E25" i="11"/>
  <c r="E24" i="11" s="1"/>
  <c r="H24" i="11" s="1"/>
  <c r="G24" i="11"/>
  <c r="F24" i="11"/>
  <c r="D24" i="11"/>
  <c r="C24" i="11"/>
  <c r="E23" i="11"/>
  <c r="E21" i="11" s="1"/>
  <c r="H21" i="11" s="1"/>
  <c r="E22" i="11"/>
  <c r="H22" i="11" s="1"/>
  <c r="F21" i="11"/>
  <c r="D21" i="11"/>
  <c r="C21" i="11"/>
  <c r="E19" i="11"/>
  <c r="H19" i="11" s="1"/>
  <c r="E18" i="11"/>
  <c r="H18" i="11" s="1"/>
  <c r="E17" i="11"/>
  <c r="E16" i="11" s="1"/>
  <c r="H16" i="11" s="1"/>
  <c r="G16" i="11"/>
  <c r="G9" i="11" s="1"/>
  <c r="F16" i="11"/>
  <c r="D16" i="11"/>
  <c r="C16" i="11"/>
  <c r="E15" i="11"/>
  <c r="H15" i="11" s="1"/>
  <c r="E14" i="11"/>
  <c r="E12" i="11" s="1"/>
  <c r="E13" i="11"/>
  <c r="H13" i="11" s="1"/>
  <c r="G12" i="11"/>
  <c r="F12" i="11"/>
  <c r="F9" i="11" s="1"/>
  <c r="F32" i="11" s="1"/>
  <c r="D12" i="11"/>
  <c r="D9" i="11" s="1"/>
  <c r="D32" i="11" s="1"/>
  <c r="C12" i="11"/>
  <c r="C9" i="11" s="1"/>
  <c r="E11" i="11"/>
  <c r="H11" i="11" s="1"/>
  <c r="E10" i="11"/>
  <c r="H10" i="11" s="1"/>
  <c r="D83" i="10"/>
  <c r="G83" i="10" s="1"/>
  <c r="D82" i="10"/>
  <c r="G82" i="10" s="1"/>
  <c r="D81" i="10"/>
  <c r="G81" i="10" s="1"/>
  <c r="D80" i="10"/>
  <c r="F79" i="10"/>
  <c r="E79" i="10"/>
  <c r="C79" i="10"/>
  <c r="B79" i="10"/>
  <c r="D77" i="10"/>
  <c r="G77" i="10" s="1"/>
  <c r="D76" i="10"/>
  <c r="G76" i="10" s="1"/>
  <c r="D75" i="10"/>
  <c r="G75" i="10" s="1"/>
  <c r="D74" i="10"/>
  <c r="G74" i="10" s="1"/>
  <c r="D73" i="10"/>
  <c r="G73" i="10" s="1"/>
  <c r="D72" i="10"/>
  <c r="G72" i="10" s="1"/>
  <c r="D71" i="10"/>
  <c r="G71" i="10" s="1"/>
  <c r="D70" i="10"/>
  <c r="G70" i="10" s="1"/>
  <c r="D69" i="10"/>
  <c r="F68" i="10"/>
  <c r="E68" i="10"/>
  <c r="C68" i="10"/>
  <c r="B68" i="10"/>
  <c r="D66" i="10"/>
  <c r="G66" i="10" s="1"/>
  <c r="D65" i="10"/>
  <c r="G65" i="10" s="1"/>
  <c r="D64" i="10"/>
  <c r="G64" i="10" s="1"/>
  <c r="D63" i="10"/>
  <c r="G63" i="10" s="1"/>
  <c r="D62" i="10"/>
  <c r="G62" i="10" s="1"/>
  <c r="D61" i="10"/>
  <c r="G61" i="10" s="1"/>
  <c r="D60" i="10"/>
  <c r="G60" i="10" s="1"/>
  <c r="F59" i="10"/>
  <c r="E59" i="10"/>
  <c r="C59" i="10"/>
  <c r="B59" i="10"/>
  <c r="D57" i="10"/>
  <c r="G57" i="10" s="1"/>
  <c r="D56" i="10"/>
  <c r="G56" i="10" s="1"/>
  <c r="D55" i="10"/>
  <c r="G55" i="10" s="1"/>
  <c r="D54" i="10"/>
  <c r="G54" i="10" s="1"/>
  <c r="D53" i="10"/>
  <c r="G53" i="10" s="1"/>
  <c r="D52" i="10"/>
  <c r="G52" i="10" s="1"/>
  <c r="D51" i="10"/>
  <c r="G51" i="10" s="1"/>
  <c r="D50" i="10"/>
  <c r="G50" i="10" s="1"/>
  <c r="F49" i="10"/>
  <c r="E49" i="10"/>
  <c r="E48" i="10" s="1"/>
  <c r="C49" i="10"/>
  <c r="C48" i="10" s="1"/>
  <c r="B49" i="10"/>
  <c r="B48" i="10" s="1"/>
  <c r="D46" i="10"/>
  <c r="G46" i="10" s="1"/>
  <c r="D45" i="10"/>
  <c r="G45" i="10" s="1"/>
  <c r="D44" i="10"/>
  <c r="G44" i="10" s="1"/>
  <c r="D43" i="10"/>
  <c r="G43" i="10" s="1"/>
  <c r="F42" i="10"/>
  <c r="E42" i="10"/>
  <c r="C42" i="10"/>
  <c r="B42" i="10"/>
  <c r="D40" i="10"/>
  <c r="G40" i="10" s="1"/>
  <c r="D39" i="10"/>
  <c r="G39" i="10" s="1"/>
  <c r="D38" i="10"/>
  <c r="G38" i="10" s="1"/>
  <c r="D37" i="10"/>
  <c r="G37" i="10" s="1"/>
  <c r="D36" i="10"/>
  <c r="G36" i="10" s="1"/>
  <c r="D35" i="10"/>
  <c r="G35" i="10" s="1"/>
  <c r="D34" i="10"/>
  <c r="G34" i="10" s="1"/>
  <c r="D33" i="10"/>
  <c r="G33" i="10" s="1"/>
  <c r="D32" i="10"/>
  <c r="G32" i="10" s="1"/>
  <c r="F31" i="10"/>
  <c r="E31" i="10"/>
  <c r="C31" i="10"/>
  <c r="B31" i="10"/>
  <c r="D29" i="10"/>
  <c r="G29" i="10" s="1"/>
  <c r="D28" i="10"/>
  <c r="G28" i="10" s="1"/>
  <c r="D27" i="10"/>
  <c r="G27" i="10" s="1"/>
  <c r="D26" i="10"/>
  <c r="G26" i="10" s="1"/>
  <c r="D25" i="10"/>
  <c r="G25" i="10" s="1"/>
  <c r="D24" i="10"/>
  <c r="D23" i="10"/>
  <c r="G23" i="10" s="1"/>
  <c r="F22" i="10"/>
  <c r="E22" i="10"/>
  <c r="C22" i="10"/>
  <c r="B22" i="10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F12" i="10"/>
  <c r="E12" i="10"/>
  <c r="E11" i="10" s="1"/>
  <c r="C12" i="10"/>
  <c r="C11" i="10" s="1"/>
  <c r="C85" i="10" s="1"/>
  <c r="B12" i="10"/>
  <c r="H28" i="9"/>
  <c r="H27" i="9"/>
  <c r="H26" i="9"/>
  <c r="H25" i="9"/>
  <c r="H24" i="9"/>
  <c r="H23" i="9"/>
  <c r="H22" i="9"/>
  <c r="E21" i="9"/>
  <c r="H21" i="9" s="1"/>
  <c r="H20" i="9"/>
  <c r="E20" i="9"/>
  <c r="G19" i="9"/>
  <c r="F19" i="9"/>
  <c r="D19" i="9"/>
  <c r="C19" i="9"/>
  <c r="H17" i="9"/>
  <c r="H16" i="9"/>
  <c r="H15" i="9"/>
  <c r="H14" i="9"/>
  <c r="H13" i="9"/>
  <c r="H12" i="9"/>
  <c r="E11" i="9"/>
  <c r="H11" i="9" s="1"/>
  <c r="H10" i="9"/>
  <c r="E10" i="9"/>
  <c r="G9" i="9"/>
  <c r="G29" i="9" s="1"/>
  <c r="F9" i="9"/>
  <c r="F29" i="9" s="1"/>
  <c r="D9" i="9"/>
  <c r="D29" i="9" s="1"/>
  <c r="C9" i="9"/>
  <c r="F158" i="8"/>
  <c r="I158" i="8" s="1"/>
  <c r="F157" i="8"/>
  <c r="I157" i="8" s="1"/>
  <c r="F156" i="8"/>
  <c r="I156" i="8" s="1"/>
  <c r="F155" i="8"/>
  <c r="I155" i="8" s="1"/>
  <c r="F154" i="8"/>
  <c r="I154" i="8" s="1"/>
  <c r="F153" i="8"/>
  <c r="I153" i="8" s="1"/>
  <c r="F152" i="8"/>
  <c r="I152" i="8" s="1"/>
  <c r="H151" i="8"/>
  <c r="G151" i="8"/>
  <c r="E151" i="8"/>
  <c r="D151" i="8"/>
  <c r="F150" i="8"/>
  <c r="I150" i="8" s="1"/>
  <c r="F149" i="8"/>
  <c r="I149" i="8" s="1"/>
  <c r="F148" i="8"/>
  <c r="I148" i="8" s="1"/>
  <c r="H147" i="8"/>
  <c r="G147" i="8"/>
  <c r="E147" i="8"/>
  <c r="D147" i="8"/>
  <c r="F146" i="8"/>
  <c r="I146" i="8" s="1"/>
  <c r="F145" i="8"/>
  <c r="I145" i="8" s="1"/>
  <c r="F144" i="8"/>
  <c r="I144" i="8" s="1"/>
  <c r="F143" i="8"/>
  <c r="I143" i="8" s="1"/>
  <c r="F142" i="8"/>
  <c r="I142" i="8" s="1"/>
  <c r="F141" i="8"/>
  <c r="I141" i="8" s="1"/>
  <c r="F140" i="8"/>
  <c r="I140" i="8" s="1"/>
  <c r="F139" i="8"/>
  <c r="H138" i="8"/>
  <c r="G138" i="8"/>
  <c r="E138" i="8"/>
  <c r="D138" i="8"/>
  <c r="F137" i="8"/>
  <c r="I137" i="8" s="1"/>
  <c r="F136" i="8"/>
  <c r="I136" i="8" s="1"/>
  <c r="F135" i="8"/>
  <c r="I135" i="8" s="1"/>
  <c r="H134" i="8"/>
  <c r="G134" i="8"/>
  <c r="F134" i="8"/>
  <c r="I134" i="8" s="1"/>
  <c r="E134" i="8"/>
  <c r="D134" i="8"/>
  <c r="F133" i="8"/>
  <c r="I133" i="8" s="1"/>
  <c r="F132" i="8"/>
  <c r="I132" i="8" s="1"/>
  <c r="F131" i="8"/>
  <c r="I131" i="8" s="1"/>
  <c r="F130" i="8"/>
  <c r="I130" i="8" s="1"/>
  <c r="F129" i="8"/>
  <c r="I129" i="8" s="1"/>
  <c r="F128" i="8"/>
  <c r="I128" i="8" s="1"/>
  <c r="F127" i="8"/>
  <c r="I127" i="8" s="1"/>
  <c r="F126" i="8"/>
  <c r="I126" i="8" s="1"/>
  <c r="F125" i="8"/>
  <c r="I125" i="8" s="1"/>
  <c r="H124" i="8"/>
  <c r="G124" i="8"/>
  <c r="E124" i="8"/>
  <c r="D124" i="8"/>
  <c r="F123" i="8"/>
  <c r="I123" i="8" s="1"/>
  <c r="F122" i="8"/>
  <c r="I122" i="8" s="1"/>
  <c r="F121" i="8"/>
  <c r="I121" i="8" s="1"/>
  <c r="F120" i="8"/>
  <c r="I120" i="8" s="1"/>
  <c r="F119" i="8"/>
  <c r="I119" i="8" s="1"/>
  <c r="F118" i="8"/>
  <c r="I118" i="8" s="1"/>
  <c r="F117" i="8"/>
  <c r="I117" i="8" s="1"/>
  <c r="F116" i="8"/>
  <c r="I116" i="8" s="1"/>
  <c r="F115" i="8"/>
  <c r="I115" i="8" s="1"/>
  <c r="H114" i="8"/>
  <c r="G114" i="8"/>
  <c r="F114" i="8"/>
  <c r="I114" i="8" s="1"/>
  <c r="E114" i="8"/>
  <c r="D114" i="8"/>
  <c r="F113" i="8"/>
  <c r="I113" i="8" s="1"/>
  <c r="F112" i="8"/>
  <c r="I112" i="8" s="1"/>
  <c r="F111" i="8"/>
  <c r="I111" i="8" s="1"/>
  <c r="F110" i="8"/>
  <c r="I110" i="8" s="1"/>
  <c r="F109" i="8"/>
  <c r="I109" i="8" s="1"/>
  <c r="F108" i="8"/>
  <c r="I108" i="8" s="1"/>
  <c r="F107" i="8"/>
  <c r="I107" i="8" s="1"/>
  <c r="F106" i="8"/>
  <c r="I106" i="8" s="1"/>
  <c r="F105" i="8"/>
  <c r="I105" i="8" s="1"/>
  <c r="H104" i="8"/>
  <c r="G104" i="8"/>
  <c r="F104" i="8"/>
  <c r="I104" i="8" s="1"/>
  <c r="E104" i="8"/>
  <c r="D104" i="8"/>
  <c r="F103" i="8"/>
  <c r="I103" i="8" s="1"/>
  <c r="F102" i="8"/>
  <c r="I102" i="8" s="1"/>
  <c r="F101" i="8"/>
  <c r="I101" i="8" s="1"/>
  <c r="F100" i="8"/>
  <c r="I100" i="8" s="1"/>
  <c r="F99" i="8"/>
  <c r="I99" i="8" s="1"/>
  <c r="F98" i="8"/>
  <c r="I98" i="8" s="1"/>
  <c r="F97" i="8"/>
  <c r="I97" i="8" s="1"/>
  <c r="F96" i="8"/>
  <c r="I96" i="8" s="1"/>
  <c r="F95" i="8"/>
  <c r="I95" i="8" s="1"/>
  <c r="H94" i="8"/>
  <c r="G94" i="8"/>
  <c r="F94" i="8"/>
  <c r="I94" i="8" s="1"/>
  <c r="E94" i="8"/>
  <c r="D94" i="8"/>
  <c r="F93" i="8"/>
  <c r="I93" i="8" s="1"/>
  <c r="F92" i="8"/>
  <c r="I92" i="8" s="1"/>
  <c r="F91" i="8"/>
  <c r="I91" i="8" s="1"/>
  <c r="F90" i="8"/>
  <c r="I90" i="8" s="1"/>
  <c r="F89" i="8"/>
  <c r="I89" i="8" s="1"/>
  <c r="F88" i="8"/>
  <c r="I88" i="8" s="1"/>
  <c r="F87" i="8"/>
  <c r="H86" i="8"/>
  <c r="G86" i="8"/>
  <c r="E86" i="8"/>
  <c r="D86" i="8"/>
  <c r="D85" i="8" s="1"/>
  <c r="H85" i="8"/>
  <c r="G85" i="8"/>
  <c r="E85" i="8"/>
  <c r="F83" i="8"/>
  <c r="I83" i="8" s="1"/>
  <c r="F82" i="8"/>
  <c r="I82" i="8" s="1"/>
  <c r="F81" i="8"/>
  <c r="I81" i="8" s="1"/>
  <c r="F80" i="8"/>
  <c r="I80" i="8" s="1"/>
  <c r="F79" i="8"/>
  <c r="I79" i="8" s="1"/>
  <c r="F78" i="8"/>
  <c r="I78" i="8" s="1"/>
  <c r="F77" i="8"/>
  <c r="I77" i="8" s="1"/>
  <c r="H76" i="8"/>
  <c r="G76" i="8"/>
  <c r="E76" i="8"/>
  <c r="D76" i="8"/>
  <c r="F75" i="8"/>
  <c r="I75" i="8" s="1"/>
  <c r="I74" i="8"/>
  <c r="F74" i="8"/>
  <c r="F73" i="8"/>
  <c r="I73" i="8" s="1"/>
  <c r="H72" i="8"/>
  <c r="G72" i="8"/>
  <c r="E72" i="8"/>
  <c r="D72" i="8"/>
  <c r="F71" i="8"/>
  <c r="I71" i="8" s="1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I64" i="8" s="1"/>
  <c r="H63" i="8"/>
  <c r="G63" i="8"/>
  <c r="F63" i="8"/>
  <c r="I63" i="8" s="1"/>
  <c r="E63" i="8"/>
  <c r="D63" i="8"/>
  <c r="F62" i="8"/>
  <c r="I62" i="8" s="1"/>
  <c r="F61" i="8"/>
  <c r="I61" i="8" s="1"/>
  <c r="F60" i="8"/>
  <c r="H59" i="8"/>
  <c r="G59" i="8"/>
  <c r="E59" i="8"/>
  <c r="D59" i="8"/>
  <c r="F58" i="8"/>
  <c r="I58" i="8" s="1"/>
  <c r="F57" i="8"/>
  <c r="I57" i="8" s="1"/>
  <c r="F56" i="8"/>
  <c r="I56" i="8" s="1"/>
  <c r="F55" i="8"/>
  <c r="I55" i="8" s="1"/>
  <c r="F54" i="8"/>
  <c r="I54" i="8" s="1"/>
  <c r="F53" i="8"/>
  <c r="I53" i="8" s="1"/>
  <c r="F52" i="8"/>
  <c r="I52" i="8" s="1"/>
  <c r="F51" i="8"/>
  <c r="I51" i="8" s="1"/>
  <c r="F50" i="8"/>
  <c r="F49" i="8" s="1"/>
  <c r="H49" i="8"/>
  <c r="G49" i="8"/>
  <c r="E49" i="8"/>
  <c r="D49" i="8"/>
  <c r="F48" i="8"/>
  <c r="I48" i="8" s="1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 s="1"/>
  <c r="H39" i="8"/>
  <c r="G39" i="8"/>
  <c r="E39" i="8"/>
  <c r="D39" i="8"/>
  <c r="F38" i="8"/>
  <c r="I38" i="8" s="1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F31" i="8"/>
  <c r="I31" i="8" s="1"/>
  <c r="F30" i="8"/>
  <c r="F29" i="8" s="1"/>
  <c r="H29" i="8"/>
  <c r="G29" i="8"/>
  <c r="E29" i="8"/>
  <c r="D29" i="8"/>
  <c r="F28" i="8"/>
  <c r="I28" i="8" s="1"/>
  <c r="F27" i="8"/>
  <c r="I27" i="8" s="1"/>
  <c r="F26" i="8"/>
  <c r="I26" i="8" s="1"/>
  <c r="F25" i="8"/>
  <c r="I25" i="8" s="1"/>
  <c r="F24" i="8"/>
  <c r="I24" i="8" s="1"/>
  <c r="F23" i="8"/>
  <c r="I23" i="8" s="1"/>
  <c r="F22" i="8"/>
  <c r="I22" i="8" s="1"/>
  <c r="F21" i="8"/>
  <c r="I21" i="8" s="1"/>
  <c r="F20" i="8"/>
  <c r="F19" i="8" s="1"/>
  <c r="H19" i="8"/>
  <c r="G19" i="8"/>
  <c r="E19" i="8"/>
  <c r="D19" i="8"/>
  <c r="F18" i="8"/>
  <c r="I18" i="8" s="1"/>
  <c r="F17" i="8"/>
  <c r="I17" i="8" s="1"/>
  <c r="F16" i="8"/>
  <c r="I16" i="8" s="1"/>
  <c r="F15" i="8"/>
  <c r="I15" i="8" s="1"/>
  <c r="F14" i="8"/>
  <c r="I14" i="8" s="1"/>
  <c r="F13" i="8"/>
  <c r="I13" i="8" s="1"/>
  <c r="F12" i="8"/>
  <c r="I12" i="8" s="1"/>
  <c r="H11" i="8"/>
  <c r="H10" i="8" s="1"/>
  <c r="H160" i="8" s="1"/>
  <c r="G11" i="8"/>
  <c r="E11" i="8"/>
  <c r="E10" i="8" s="1"/>
  <c r="E160" i="8" s="1"/>
  <c r="D11" i="8"/>
  <c r="D10" i="8" s="1"/>
  <c r="G10" i="8"/>
  <c r="G160" i="8" s="1"/>
  <c r="G77" i="7"/>
  <c r="F77" i="7"/>
  <c r="D77" i="7"/>
  <c r="C77" i="7"/>
  <c r="H76" i="7"/>
  <c r="E76" i="7"/>
  <c r="H75" i="7"/>
  <c r="E75" i="7"/>
  <c r="H70" i="7"/>
  <c r="H69" i="7" s="1"/>
  <c r="E70" i="7"/>
  <c r="E69" i="7" s="1"/>
  <c r="G69" i="7"/>
  <c r="F69" i="7"/>
  <c r="D69" i="7"/>
  <c r="C69" i="7"/>
  <c r="H65" i="7"/>
  <c r="E65" i="7"/>
  <c r="H64" i="7"/>
  <c r="E64" i="7"/>
  <c r="H63" i="7"/>
  <c r="H61" i="7" s="1"/>
  <c r="E63" i="7"/>
  <c r="H62" i="7"/>
  <c r="E62" i="7"/>
  <c r="E61" i="7" s="1"/>
  <c r="G61" i="7"/>
  <c r="F61" i="7"/>
  <c r="D61" i="7"/>
  <c r="C61" i="7"/>
  <c r="H60" i="7"/>
  <c r="E60" i="7"/>
  <c r="H59" i="7"/>
  <c r="E59" i="7"/>
  <c r="H58" i="7"/>
  <c r="E58" i="7"/>
  <c r="H57" i="7"/>
  <c r="H56" i="7" s="1"/>
  <c r="E57" i="7"/>
  <c r="E56" i="7" s="1"/>
  <c r="G56" i="7"/>
  <c r="F56" i="7"/>
  <c r="D56" i="7"/>
  <c r="C56" i="7"/>
  <c r="H55" i="7"/>
  <c r="E55" i="7"/>
  <c r="H54" i="7"/>
  <c r="E54" i="7"/>
  <c r="H53" i="7"/>
  <c r="E53" i="7"/>
  <c r="H52" i="7"/>
  <c r="E52" i="7"/>
  <c r="H51" i="7"/>
  <c r="E51" i="7"/>
  <c r="H50" i="7"/>
  <c r="E50" i="7"/>
  <c r="H49" i="7"/>
  <c r="E49" i="7"/>
  <c r="H48" i="7"/>
  <c r="H47" i="7" s="1"/>
  <c r="E48" i="7"/>
  <c r="E47" i="7" s="1"/>
  <c r="G47" i="7"/>
  <c r="F47" i="7"/>
  <c r="F67" i="7" s="1"/>
  <c r="D47" i="7"/>
  <c r="D67" i="7" s="1"/>
  <c r="C47" i="7"/>
  <c r="C67" i="7" s="1"/>
  <c r="H40" i="7"/>
  <c r="E40" i="7"/>
  <c r="H39" i="7"/>
  <c r="H38" i="7" s="1"/>
  <c r="E39" i="7"/>
  <c r="E38" i="7" s="1"/>
  <c r="G38" i="7"/>
  <c r="F38" i="7"/>
  <c r="D38" i="7"/>
  <c r="C38" i="7"/>
  <c r="H37" i="7"/>
  <c r="E37" i="7"/>
  <c r="E36" i="7" s="1"/>
  <c r="H36" i="7"/>
  <c r="G36" i="7"/>
  <c r="F36" i="7"/>
  <c r="D36" i="7"/>
  <c r="C36" i="7"/>
  <c r="H35" i="7"/>
  <c r="E35" i="7"/>
  <c r="H34" i="7"/>
  <c r="E34" i="7"/>
  <c r="H33" i="7"/>
  <c r="E33" i="7"/>
  <c r="H32" i="7"/>
  <c r="E32" i="7"/>
  <c r="H31" i="7"/>
  <c r="E31" i="7"/>
  <c r="H30" i="7"/>
  <c r="H29" i="7" s="1"/>
  <c r="E30" i="7"/>
  <c r="G29" i="7"/>
  <c r="F29" i="7"/>
  <c r="E29" i="7"/>
  <c r="D29" i="7"/>
  <c r="C29" i="7"/>
  <c r="H28" i="7"/>
  <c r="E28" i="7"/>
  <c r="H27" i="7"/>
  <c r="E27" i="7"/>
  <c r="H26" i="7"/>
  <c r="E26" i="7"/>
  <c r="H25" i="7"/>
  <c r="E25" i="7"/>
  <c r="H24" i="7"/>
  <c r="E24" i="7"/>
  <c r="H23" i="7"/>
  <c r="E23" i="7"/>
  <c r="H22" i="7"/>
  <c r="E22" i="7"/>
  <c r="H21" i="7"/>
  <c r="E21" i="7"/>
  <c r="H20" i="7"/>
  <c r="E20" i="7"/>
  <c r="H19" i="7"/>
  <c r="E19" i="7"/>
  <c r="H18" i="7"/>
  <c r="H17" i="7" s="1"/>
  <c r="E18" i="7"/>
  <c r="E17" i="7" s="1"/>
  <c r="G17" i="7"/>
  <c r="G42" i="7" s="1"/>
  <c r="F17" i="7"/>
  <c r="F42" i="7" s="1"/>
  <c r="D17" i="7"/>
  <c r="D42" i="7" s="1"/>
  <c r="D72" i="7" s="1"/>
  <c r="C17" i="7"/>
  <c r="C42" i="7" s="1"/>
  <c r="C72" i="7" s="1"/>
  <c r="H16" i="7"/>
  <c r="E16" i="7"/>
  <c r="H15" i="7"/>
  <c r="E15" i="7"/>
  <c r="H14" i="7"/>
  <c r="E14" i="7"/>
  <c r="H13" i="7"/>
  <c r="E13" i="7"/>
  <c r="H12" i="7"/>
  <c r="E12" i="7"/>
  <c r="H11" i="7"/>
  <c r="E11" i="7"/>
  <c r="H10" i="7"/>
  <c r="E10" i="7"/>
  <c r="E42" i="7" s="1"/>
  <c r="E80" i="6"/>
  <c r="D80" i="6"/>
  <c r="E78" i="6"/>
  <c r="D78" i="6"/>
  <c r="C78" i="6"/>
  <c r="E76" i="6"/>
  <c r="D76" i="6"/>
  <c r="C76" i="6"/>
  <c r="C74" i="6" s="1"/>
  <c r="C82" i="6" s="1"/>
  <c r="C84" i="6" s="1"/>
  <c r="E75" i="6"/>
  <c r="D75" i="6"/>
  <c r="D74" i="6" s="1"/>
  <c r="C75" i="6"/>
  <c r="E74" i="6"/>
  <c r="E82" i="6" s="1"/>
  <c r="E84" i="6" s="1"/>
  <c r="E72" i="6"/>
  <c r="D72" i="6"/>
  <c r="D82" i="6" s="1"/>
  <c r="D84" i="6" s="1"/>
  <c r="C72" i="6"/>
  <c r="E62" i="6"/>
  <c r="D62" i="6"/>
  <c r="E60" i="6"/>
  <c r="D60" i="6"/>
  <c r="C60" i="6"/>
  <c r="E58" i="6"/>
  <c r="D58" i="6"/>
  <c r="C58" i="6"/>
  <c r="E57" i="6"/>
  <c r="D57" i="6"/>
  <c r="C57" i="6"/>
  <c r="E56" i="6"/>
  <c r="D56" i="6"/>
  <c r="D64" i="6" s="1"/>
  <c r="D66" i="6" s="1"/>
  <c r="C56" i="6"/>
  <c r="E54" i="6"/>
  <c r="D54" i="6"/>
  <c r="C54" i="6"/>
  <c r="C64" i="6" s="1"/>
  <c r="C66" i="6" s="1"/>
  <c r="E44" i="6"/>
  <c r="E48" i="6" s="1"/>
  <c r="E12" i="6" s="1"/>
  <c r="E9" i="6" s="1"/>
  <c r="D44" i="6"/>
  <c r="C44" i="6"/>
  <c r="E41" i="6"/>
  <c r="D41" i="6"/>
  <c r="D48" i="6" s="1"/>
  <c r="D12" i="6" s="1"/>
  <c r="D9" i="6" s="1"/>
  <c r="D22" i="6" s="1"/>
  <c r="D24" i="6" s="1"/>
  <c r="D26" i="6" s="1"/>
  <c r="D35" i="6" s="1"/>
  <c r="C41" i="6"/>
  <c r="E31" i="6"/>
  <c r="D31" i="6"/>
  <c r="C31" i="6"/>
  <c r="E18" i="6"/>
  <c r="D18" i="6"/>
  <c r="C18" i="6"/>
  <c r="E14" i="6"/>
  <c r="D14" i="6"/>
  <c r="C14" i="6"/>
  <c r="L20" i="4"/>
  <c r="L19" i="4"/>
  <c r="L18" i="4"/>
  <c r="L17" i="4"/>
  <c r="L16" i="4"/>
  <c r="L15" i="4" s="1"/>
  <c r="K15" i="4"/>
  <c r="J15" i="4"/>
  <c r="I15" i="4"/>
  <c r="H15" i="4"/>
  <c r="G15" i="4"/>
  <c r="F15" i="4"/>
  <c r="E15" i="4"/>
  <c r="D15" i="4"/>
  <c r="C15" i="4"/>
  <c r="L14" i="4"/>
  <c r="L13" i="4"/>
  <c r="L12" i="4"/>
  <c r="L11" i="4"/>
  <c r="L10" i="4"/>
  <c r="L9" i="4"/>
  <c r="K9" i="4"/>
  <c r="J9" i="4"/>
  <c r="J21" i="4" s="1"/>
  <c r="I9" i="4"/>
  <c r="I21" i="4" s="1"/>
  <c r="H9" i="4"/>
  <c r="G9" i="4"/>
  <c r="G21" i="4" s="1"/>
  <c r="F9" i="4"/>
  <c r="E9" i="4"/>
  <c r="E21" i="4" s="1"/>
  <c r="D9" i="4"/>
  <c r="D21" i="4" s="1"/>
  <c r="C9" i="4"/>
  <c r="G36" i="3"/>
  <c r="F36" i="3"/>
  <c r="E36" i="3"/>
  <c r="D36" i="3"/>
  <c r="C36" i="3"/>
  <c r="G29" i="3"/>
  <c r="G28" i="3"/>
  <c r="G27" i="3"/>
  <c r="I26" i="3"/>
  <c r="H26" i="3"/>
  <c r="F26" i="3"/>
  <c r="E26" i="3"/>
  <c r="D26" i="3"/>
  <c r="C26" i="3"/>
  <c r="G24" i="3"/>
  <c r="G21" i="3" s="1"/>
  <c r="G23" i="3"/>
  <c r="G22" i="3"/>
  <c r="I21" i="3"/>
  <c r="H21" i="3"/>
  <c r="F21" i="3"/>
  <c r="E21" i="3"/>
  <c r="D21" i="3"/>
  <c r="C21" i="3"/>
  <c r="I13" i="3"/>
  <c r="H13" i="3"/>
  <c r="G13" i="3"/>
  <c r="G8" i="3" s="1"/>
  <c r="G19" i="3" s="1"/>
  <c r="F13" i="3"/>
  <c r="E13" i="3"/>
  <c r="E8" i="3" s="1"/>
  <c r="E19" i="3" s="1"/>
  <c r="D13" i="3"/>
  <c r="C13" i="3"/>
  <c r="I9" i="3"/>
  <c r="H9" i="3"/>
  <c r="G9" i="3"/>
  <c r="F9" i="3"/>
  <c r="E9" i="3"/>
  <c r="D9" i="3"/>
  <c r="D8" i="3" s="1"/>
  <c r="D19" i="3" s="1"/>
  <c r="C9" i="3"/>
  <c r="H8" i="3"/>
  <c r="H19" i="3" s="1"/>
  <c r="F8" i="3"/>
  <c r="F19" i="3" s="1"/>
  <c r="G75" i="2"/>
  <c r="F75" i="2"/>
  <c r="G68" i="2"/>
  <c r="F68" i="2"/>
  <c r="F79" i="2" s="1"/>
  <c r="G63" i="2"/>
  <c r="G79" i="2" s="1"/>
  <c r="F63" i="2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D17" i="2"/>
  <c r="C17" i="2"/>
  <c r="G9" i="2"/>
  <c r="G47" i="2" s="1"/>
  <c r="G59" i="2" s="1"/>
  <c r="G81" i="2" s="1"/>
  <c r="F9" i="2"/>
  <c r="F47" i="2" s="1"/>
  <c r="F59" i="2" s="1"/>
  <c r="F81" i="2" s="1"/>
  <c r="D9" i="2"/>
  <c r="C9" i="2"/>
  <c r="C47" i="2" l="1"/>
  <c r="C62" i="2" s="1"/>
  <c r="L21" i="4"/>
  <c r="F72" i="7"/>
  <c r="E77" i="7"/>
  <c r="F147" i="8"/>
  <c r="I147" i="8" s="1"/>
  <c r="F11" i="10"/>
  <c r="D59" i="10"/>
  <c r="G59" i="10" s="1"/>
  <c r="G21" i="11"/>
  <c r="G32" i="11" s="1"/>
  <c r="D47" i="2"/>
  <c r="D62" i="2" s="1"/>
  <c r="C8" i="3"/>
  <c r="C19" i="3" s="1"/>
  <c r="F21" i="4"/>
  <c r="C48" i="6"/>
  <c r="C12" i="6" s="1"/>
  <c r="C9" i="6" s="1"/>
  <c r="C22" i="6" s="1"/>
  <c r="C24" i="6" s="1"/>
  <c r="C26" i="6" s="1"/>
  <c r="C35" i="6" s="1"/>
  <c r="H77" i="7"/>
  <c r="F11" i="8"/>
  <c r="F86" i="8"/>
  <c r="I86" i="8" s="1"/>
  <c r="C29" i="9"/>
  <c r="B11" i="10"/>
  <c r="D12" i="10"/>
  <c r="F48" i="10"/>
  <c r="E22" i="6"/>
  <c r="E24" i="6" s="1"/>
  <c r="E26" i="6" s="1"/>
  <c r="E35" i="6" s="1"/>
  <c r="E64" i="6"/>
  <c r="E66" i="6" s="1"/>
  <c r="E67" i="7"/>
  <c r="E72" i="7" s="1"/>
  <c r="F59" i="8"/>
  <c r="I59" i="8" s="1"/>
  <c r="F124" i="8"/>
  <c r="I124" i="8" s="1"/>
  <c r="F138" i="8"/>
  <c r="I138" i="8" s="1"/>
  <c r="H9" i="9"/>
  <c r="D22" i="10"/>
  <c r="G22" i="10" s="1"/>
  <c r="D68" i="10"/>
  <c r="G68" i="10" s="1"/>
  <c r="C32" i="11"/>
  <c r="I8" i="3"/>
  <c r="I19" i="3" s="1"/>
  <c r="G26" i="3"/>
  <c r="C21" i="4"/>
  <c r="K21" i="4"/>
  <c r="H21" i="4"/>
  <c r="G67" i="7"/>
  <c r="G72" i="7" s="1"/>
  <c r="E85" i="10"/>
  <c r="D79" i="10"/>
  <c r="G79" i="10" s="1"/>
  <c r="H12" i="11"/>
  <c r="E9" i="11"/>
  <c r="H14" i="11"/>
  <c r="H23" i="11"/>
  <c r="H25" i="11"/>
  <c r="H17" i="11"/>
  <c r="G12" i="10"/>
  <c r="B85" i="10"/>
  <c r="D49" i="10"/>
  <c r="D31" i="10"/>
  <c r="G31" i="10" s="1"/>
  <c r="D42" i="10"/>
  <c r="G42" i="10" s="1"/>
  <c r="G13" i="10"/>
  <c r="G24" i="10"/>
  <c r="G69" i="10"/>
  <c r="G80" i="10"/>
  <c r="H19" i="9"/>
  <c r="H29" i="9" s="1"/>
  <c r="E9" i="9"/>
  <c r="E19" i="9"/>
  <c r="D160" i="8"/>
  <c r="I11" i="8"/>
  <c r="F76" i="8"/>
  <c r="I76" i="8" s="1"/>
  <c r="F72" i="8"/>
  <c r="I72" i="8" s="1"/>
  <c r="F151" i="8"/>
  <c r="I151" i="8" s="1"/>
  <c r="I20" i="8"/>
  <c r="I19" i="8" s="1"/>
  <c r="I30" i="8"/>
  <c r="I29" i="8" s="1"/>
  <c r="I40" i="8"/>
  <c r="I39" i="8" s="1"/>
  <c r="I50" i="8"/>
  <c r="I49" i="8" s="1"/>
  <c r="I60" i="8"/>
  <c r="I87" i="8"/>
  <c r="I139" i="8"/>
  <c r="H42" i="7"/>
  <c r="H67" i="7"/>
  <c r="H72" i="7" l="1"/>
  <c r="F85" i="10"/>
  <c r="E32" i="11"/>
  <c r="H9" i="11"/>
  <c r="H32" i="11" s="1"/>
  <c r="G49" i="10"/>
  <c r="D48" i="10"/>
  <c r="G48" i="10" s="1"/>
  <c r="D11" i="10"/>
  <c r="G11" i="10"/>
  <c r="E29" i="9"/>
  <c r="F85" i="8"/>
  <c r="I10" i="8"/>
  <c r="F10" i="8"/>
  <c r="I85" i="8"/>
  <c r="F160" i="8" l="1"/>
  <c r="G85" i="10"/>
  <c r="D85" i="10"/>
  <c r="I160" i="8"/>
</calcChain>
</file>

<file path=xl/sharedStrings.xml><?xml version="1.0" encoding="utf-8"?>
<sst xmlns="http://schemas.openxmlformats.org/spreadsheetml/2006/main" count="660" uniqueCount="450">
  <si>
    <t>UNIVERSIDAD INTERCULTURAL DE TLAXCALA (a)</t>
  </si>
  <si>
    <t>Estado de Situación Financiera Detallado - LDF</t>
  </si>
  <si>
    <t>Al 31 de diciembre de 2023 y al 31 de Marzo de 2024 (b)</t>
  </si>
  <si>
    <t>(PESOS)</t>
  </si>
  <si>
    <t>Concepto (c)</t>
  </si>
  <si>
    <t>2024 (d)</t>
  </si>
  <si>
    <t>31 de diciembre de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</si>
  <si>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</si>
  <si>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</si>
  <si>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</si>
  <si>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</si>
  <si>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</si>
  <si>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</si>
  <si>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</si>
  <si>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</si>
  <si>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</si>
  <si>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</si>
  <si>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</si>
  <si>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</si>
  <si>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</si>
  <si>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</si>
  <si>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</si>
  <si>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</si>
  <si>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</si>
  <si>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</si>
  <si>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</si>
  <si>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</si>
  <si>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</si>
  <si>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</si>
  <si>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</si>
  <si>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</si>
  <si>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</si>
  <si>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</si>
  <si>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</si>
  <si>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</si>
  <si>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</si>
  <si>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</si>
  <si>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</si>
  <si>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</si>
  <si>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</si>
  <si>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</si>
  <si>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</si>
  <si>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</si>
  <si>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</si>
  <si>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</si>
  <si>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</si>
  <si>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</si>
  <si>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</si>
  <si>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</si>
  <si>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</si>
  <si>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</si>
  <si>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</si>
  <si>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</si>
  <si>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</si>
  <si>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</si>
  <si>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</si>
  <si>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</si>
  <si>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</si>
  <si>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</si>
  <si>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</si>
  <si>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</si>
  <si>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</si>
  <si>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</si>
  <si>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</si>
  <si>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</si>
  <si>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</si>
  <si>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</si>
  <si>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</si>
  <si>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</si>
  <si>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</si>
  <si>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</si>
  <si>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</si>
  <si>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</si>
  <si>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</si>
  <si>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</si>
  <si>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</si>
  <si>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</si>
  <si>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</si>
  <si>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</si>
  <si>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</si>
  <si>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</si>
  <si>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</si>
  <si>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</si>
  <si>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</si>
  <si>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</si>
  <si>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</si>
  <si>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</si>
  <si>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</si>
  <si>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</si>
  <si>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</si>
  <si>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</si>
  <si>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</si>
  <si>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</si>
  <si>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</si>
  <si>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</si>
  <si>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</si>
  <si>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</si>
  <si>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</si>
  <si>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</si>
  <si>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</si>
  <si>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</si>
  <si>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</si>
  <si>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</si>
  <si>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</si>
  <si>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</si>
  <si>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</si>
  <si>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</si>
  <si>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</si>
  <si>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</si>
  <si>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</si>
  <si>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</si>
  <si>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</si>
  <si>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</si>
  <si>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</si>
  <si>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</si>
  <si>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</si>
  <si>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</si>
  <si>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</si>
  <si>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</si>
  <si>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</si>
  <si>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</si>
  <si>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</si>
  <si>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</si>
  <si>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</si>
  <si>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</si>
  <si>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31 de Marzo de 2024 (b)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</si>
  <si>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</si>
  <si>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</si>
  <si>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</si>
  <si>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</si>
  <si>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</si>
  <si>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</si>
  <si>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</si>
  <si>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</si>
  <si>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</si>
  <si>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</si>
  <si>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</si>
  <si>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</si>
  <si>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</si>
  <si>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</si>
  <si>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</si>
  <si>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</si>
  <si>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</si>
  <si>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</si>
  <si>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</si>
  <si>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</si>
  <si>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</si>
  <si>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</si>
  <si>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</si>
  <si>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</si>
  <si>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</si>
  <si>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</si>
  <si>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</si>
  <si>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</si>
  <si>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</si>
  <si>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</si>
  <si>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</si>
  <si>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</si>
  <si>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</si>
  <si>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</si>
  <si>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</si>
  <si>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</si>
  <si>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</si>
  <si>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</si>
  <si>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</si>
  <si>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</si>
  <si>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</si>
  <si>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</si>
  <si>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</si>
  <si>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</si>
  <si>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</si>
  <si>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</si>
  <si>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</si>
  <si>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</si>
  <si>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</si>
  <si>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</si>
  <si>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</si>
  <si>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</si>
  <si>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</si>
  <si>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</si>
  <si>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</si>
  <si>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</si>
  <si>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</si>
  <si>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</si>
  <si>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</si>
  <si>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</si>
  <si>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</si>
  <si>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</si>
  <si>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</si>
  <si>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</si>
  <si>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</si>
  <si>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</si>
  <si>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</si>
  <si>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</si>
  <si>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</si>
  <si>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</si>
  <si>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</si>
  <si>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</si>
  <si>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</si>
  <si>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</si>
  <si>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</si>
  <si>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</si>
  <si>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</si>
  <si>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</si>
  <si>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</si>
  <si>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</si>
  <si>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</si>
  <si>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</si>
  <si>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</si>
  <si>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</si>
  <si>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</si>
  <si>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</si>
  <si>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</si>
  <si>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</si>
  <si>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</si>
  <si>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</si>
  <si>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</si>
  <si>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</si>
  <si>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</si>
  <si>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</si>
  <si>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</si>
  <si>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</si>
  <si>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</si>
  <si>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</si>
  <si>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</si>
  <si>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</si>
  <si>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</si>
  <si>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</si>
  <si>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</si>
  <si>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</si>
  <si>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</si>
  <si>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</si>
  <si>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</si>
  <si>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</si>
  <si>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</si>
  <si>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</si>
  <si>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</si>
  <si>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</si>
  <si>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</si>
  <si>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</si>
  <si>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</si>
  <si>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</si>
  <si>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</si>
  <si>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</si>
  <si>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</si>
  <si>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</si>
  <si>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</si>
  <si>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</si>
  <si>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</si>
  <si>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</si>
  <si>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</si>
  <si>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</si>
  <si>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</si>
  <si>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</si>
  <si>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</si>
  <si>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</si>
  <si>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</si>
  <si>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</si>
  <si>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</si>
  <si>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</si>
  <si>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</si>
  <si>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</si>
  <si>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</si>
  <si>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</si>
  <si>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</si>
  <si>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</si>
  <si>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</si>
  <si>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</si>
  <si>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</si>
  <si>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</si>
  <si>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</si>
  <si>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</si>
  <si>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</si>
  <si>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</si>
  <si>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</si>
  <si>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</si>
  <si>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</si>
  <si>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</si>
  <si>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</si>
  <si>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</si>
  <si>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</si>
  <si>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</si>
  <si>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</si>
  <si>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</si>
  <si>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</si>
  <si>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</si>
  <si>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</si>
  <si>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</si>
  <si>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</si>
  <si>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</si>
  <si>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</si>
  <si>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</si>
  <si>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</si>
  <si>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</si>
  <si>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</si>
  <si>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</si>
  <si>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</si>
  <si>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</si>
  <si>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</si>
  <si>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</si>
  <si>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</si>
  <si>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</si>
  <si>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</si>
  <si>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</si>
  <si>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</si>
  <si>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</si>
  <si>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</si>
  <si>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</si>
  <si>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</si>
  <si>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</si>
  <si>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</si>
  <si>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</si>
  <si>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</si>
  <si>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</si>
  <si>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</si>
  <si>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</si>
  <si>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</si>
  <si>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</si>
  <si>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</si>
  <si>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</si>
  <si>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</si>
  <si>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</si>
  <si>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</si>
  <si>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</si>
  <si>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</si>
  <si>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</si>
  <si>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</si>
  <si>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</si>
  <si>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</si>
  <si>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</si>
  <si>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</si>
  <si>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</si>
  <si>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</si>
  <si>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</si>
  <si>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</si>
  <si>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</si>
  <si>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</si>
  <si>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</si>
  <si>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</si>
  <si>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</si>
  <si>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</si>
  <si>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</si>
  <si>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</si>
  <si>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</si>
  <si>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</si>
  <si>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</si>
  <si>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</si>
  <si>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</si>
  <si>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</si>
  <si>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</si>
  <si>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</si>
  <si>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</si>
  <si>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</si>
  <si>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</si>
  <si>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</si>
  <si>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</si>
  <si>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</si>
  <si>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</si>
  <si>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</si>
  <si>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</si>
  <si>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</si>
  <si>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</si>
  <si>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</si>
  <si>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</si>
  <si>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</si>
  <si>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</si>
  <si>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</si>
  <si>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</si>
  <si>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</si>
  <si>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</si>
  <si>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</si>
  <si>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</si>
  <si>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</si>
  <si>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</si>
  <si>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</si>
  <si>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</si>
  <si>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</si>
  <si>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</si>
  <si>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</si>
  <si>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</si>
  <si>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</si>
  <si>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</si>
  <si>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</si>
  <si>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</si>
  <si>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</si>
  <si>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</si>
  <si>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</si>
  <si>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</si>
  <si>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</si>
  <si>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</si>
  <si>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</si>
  <si>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</si>
  <si>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</si>
  <si>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</si>
  <si>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</si>
  <si>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</si>
  <si>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</si>
  <si>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COORDINACION GENERAL</t>
  </si>
  <si>
    <t>COORDINACION ADMINISTRATIVA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</si>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</sst>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3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3419475</xdr:colOff>
      <xdr:row>85</xdr:row>
      <xdr:rowOff>114300</xdr:rowOff>
    </xdr:from>
    <xdr:to>
      <xdr:col>4</xdr:col>
      <xdr:colOff>3667125</xdr:colOff>
      <xdr:row>92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5697200"/>
          <a:ext cx="59912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1390650</xdr:colOff>
      <xdr:row>41</xdr:row>
      <xdr:rowOff>76200</xdr:rowOff>
    </xdr:from>
    <xdr:to>
      <xdr:col>7</xdr:col>
      <xdr:colOff>876300</xdr:colOff>
      <xdr:row>48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8210550"/>
          <a:ext cx="70961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25</xdr:row>
      <xdr:rowOff>0</xdr:rowOff>
    </xdr:from>
    <xdr:to>
      <xdr:col>10</xdr:col>
      <xdr:colOff>19050</xdr:colOff>
      <xdr:row>32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6362700"/>
          <a:ext cx="61245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1590675</xdr:colOff>
      <xdr:row>86</xdr:row>
      <xdr:rowOff>104775</xdr:rowOff>
    </xdr:from>
    <xdr:to>
      <xdr:col>4</xdr:col>
      <xdr:colOff>685800</xdr:colOff>
      <xdr:row>92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14773275"/>
          <a:ext cx="61245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2238375</xdr:colOff>
      <xdr:row>78</xdr:row>
      <xdr:rowOff>76200</xdr:rowOff>
    </xdr:from>
    <xdr:to>
      <xdr:col>6</xdr:col>
      <xdr:colOff>704850</xdr:colOff>
      <xdr:row>85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6640175"/>
          <a:ext cx="53625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162</xdr:row>
      <xdr:rowOff>38100</xdr:rowOff>
    </xdr:from>
    <xdr:to>
      <xdr:col>5</xdr:col>
      <xdr:colOff>838200</xdr:colOff>
      <xdr:row>167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26860500"/>
          <a:ext cx="53625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2228850</xdr:colOff>
      <xdr:row>32</xdr:row>
      <xdr:rowOff>19050</xdr:rowOff>
    </xdr:from>
    <xdr:to>
      <xdr:col>6</xdr:col>
      <xdr:colOff>409575</xdr:colOff>
      <xdr:row>39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5410200"/>
          <a:ext cx="43243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2276475</xdr:colOff>
      <xdr:row>88</xdr:row>
      <xdr:rowOff>47626</xdr:rowOff>
    </xdr:from>
    <xdr:to>
      <xdr:col>5</xdr:col>
      <xdr:colOff>533400</xdr:colOff>
      <xdr:row>93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14897101"/>
          <a:ext cx="5267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36</xdr:row>
      <xdr:rowOff>38100</xdr:rowOff>
    </xdr:from>
    <xdr:to>
      <xdr:col>6</xdr:col>
      <xdr:colOff>438150</xdr:colOff>
      <xdr:row>43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6572250"/>
          <a:ext cx="50482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C13" sqref="C1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151" t="s">
        <v>0</v>
      </c>
      <c r="C2" s="152"/>
      <c r="D2" s="152"/>
      <c r="E2" s="152"/>
      <c r="F2" s="152"/>
      <c r="G2" s="153"/>
    </row>
    <row r="3" spans="2:7" x14ac:dyDescent="0.2">
      <c r="B3" s="154" t="s">
        <v>1</v>
      </c>
      <c r="C3" s="155"/>
      <c r="D3" s="155"/>
      <c r="E3" s="155"/>
      <c r="F3" s="155"/>
      <c r="G3" s="156"/>
    </row>
    <row r="4" spans="2:7" x14ac:dyDescent="0.2">
      <c r="B4" s="154" t="s">
        <v>2</v>
      </c>
      <c r="C4" s="155"/>
      <c r="D4" s="155"/>
      <c r="E4" s="155"/>
      <c r="F4" s="155"/>
      <c r="G4" s="156"/>
    </row>
    <row r="5" spans="2:7" ht="13.5" thickBot="1" x14ac:dyDescent="0.25">
      <c r="B5" s="157" t="s">
        <v>3</v>
      </c>
      <c r="C5" s="158"/>
      <c r="D5" s="158"/>
      <c r="E5" s="158"/>
      <c r="F5" s="158"/>
      <c r="G5" s="159"/>
    </row>
    <row r="6" spans="2:7" ht="26.25" thickBot="1" x14ac:dyDescent="0.25">
      <c r="B6" s="3" t="s">
        <v>4</v>
      </c>
      <c r="C6" s="4" t="s">
        <v>5</v>
      </c>
      <c r="D6" s="4" t="s">
        <v>6</v>
      </c>
      <c r="E6" s="5" t="s">
        <v>4</v>
      </c>
      <c r="F6" s="4" t="s">
        <v>5</v>
      </c>
      <c r="G6" s="4" t="s">
        <v>6</v>
      </c>
    </row>
    <row r="7" spans="2:7" x14ac:dyDescent="0.2">
      <c r="B7" s="6" t="s">
        <v>7</v>
      </c>
      <c r="C7" s="7"/>
      <c r="D7" s="7"/>
      <c r="E7" s="8" t="s">
        <v>8</v>
      </c>
      <c r="F7" s="7"/>
      <c r="G7" s="7"/>
    </row>
    <row r="8" spans="2:7" x14ac:dyDescent="0.2">
      <c r="B8" s="6" t="s">
        <v>9</v>
      </c>
      <c r="C8" s="9"/>
      <c r="D8" s="9"/>
      <c r="E8" s="8" t="s">
        <v>10</v>
      </c>
      <c r="F8" s="9"/>
      <c r="G8" s="9"/>
    </row>
    <row r="9" spans="2:7" x14ac:dyDescent="0.2">
      <c r="B9" s="10" t="s">
        <v>11</v>
      </c>
      <c r="C9" s="9">
        <f>SUM(C10:C16)</f>
        <v>2840660.82</v>
      </c>
      <c r="D9" s="9">
        <f>SUM(D10:D16)</f>
        <v>1611894.55</v>
      </c>
      <c r="E9" s="11" t="s">
        <v>12</v>
      </c>
      <c r="F9" s="9">
        <f>SUM(F10:F18)</f>
        <v>143235.45000000001</v>
      </c>
      <c r="G9" s="9">
        <f>SUM(G10:G18)</f>
        <v>120392.96000000001</v>
      </c>
    </row>
    <row r="10" spans="2:7" x14ac:dyDescent="0.2">
      <c r="B10" s="12" t="s">
        <v>13</v>
      </c>
      <c r="C10" s="9">
        <v>0</v>
      </c>
      <c r="D10" s="9">
        <v>0</v>
      </c>
      <c r="E10" s="13" t="s">
        <v>14</v>
      </c>
      <c r="F10" s="9">
        <v>0</v>
      </c>
      <c r="G10" s="9">
        <v>0</v>
      </c>
    </row>
    <row r="11" spans="2:7" x14ac:dyDescent="0.2">
      <c r="B11" s="12" t="s">
        <v>15</v>
      </c>
      <c r="C11" s="9">
        <v>2840660.82</v>
      </c>
      <c r="D11" s="9">
        <v>1611894.55</v>
      </c>
      <c r="E11" s="13" t="s">
        <v>16</v>
      </c>
      <c r="F11" s="9">
        <v>97607.81</v>
      </c>
      <c r="G11" s="9">
        <v>0</v>
      </c>
    </row>
    <row r="12" spans="2:7" x14ac:dyDescent="0.2">
      <c r="B12" s="12" t="s">
        <v>17</v>
      </c>
      <c r="C12" s="9">
        <v>0</v>
      </c>
      <c r="D12" s="9">
        <v>0</v>
      </c>
      <c r="E12" s="13" t="s">
        <v>18</v>
      </c>
      <c r="F12" s="9">
        <v>0</v>
      </c>
      <c r="G12" s="9">
        <v>0</v>
      </c>
    </row>
    <row r="13" spans="2:7" x14ac:dyDescent="0.2">
      <c r="B13" s="12" t="s">
        <v>19</v>
      </c>
      <c r="C13" s="9">
        <v>0</v>
      </c>
      <c r="D13" s="9">
        <v>0</v>
      </c>
      <c r="E13" s="13" t="s">
        <v>20</v>
      </c>
      <c r="F13" s="9">
        <v>0</v>
      </c>
      <c r="G13" s="9">
        <v>0</v>
      </c>
    </row>
    <row r="14" spans="2:7" x14ac:dyDescent="0.2">
      <c r="B14" s="12" t="s">
        <v>21</v>
      </c>
      <c r="C14" s="9">
        <v>0</v>
      </c>
      <c r="D14" s="9">
        <v>0</v>
      </c>
      <c r="E14" s="13" t="s">
        <v>22</v>
      </c>
      <c r="F14" s="9">
        <v>0</v>
      </c>
      <c r="G14" s="9">
        <v>0</v>
      </c>
    </row>
    <row r="15" spans="2:7" ht="25.5" x14ac:dyDescent="0.2">
      <c r="B15" s="12" t="s">
        <v>23</v>
      </c>
      <c r="C15" s="9">
        <v>0</v>
      </c>
      <c r="D15" s="9">
        <v>0</v>
      </c>
      <c r="E15" s="13" t="s">
        <v>24</v>
      </c>
      <c r="F15" s="9">
        <v>0</v>
      </c>
      <c r="G15" s="9">
        <v>0</v>
      </c>
    </row>
    <row r="16" spans="2:7" x14ac:dyDescent="0.2">
      <c r="B16" s="12" t="s">
        <v>25</v>
      </c>
      <c r="C16" s="9">
        <v>0</v>
      </c>
      <c r="D16" s="9">
        <v>0</v>
      </c>
      <c r="E16" s="13" t="s">
        <v>26</v>
      </c>
      <c r="F16" s="9">
        <v>45627.64</v>
      </c>
      <c r="G16" s="9">
        <v>120392.96000000001</v>
      </c>
    </row>
    <row r="17" spans="2:7" x14ac:dyDescent="0.2">
      <c r="B17" s="10" t="s">
        <v>27</v>
      </c>
      <c r="C17" s="9">
        <f>SUM(C18:C24)</f>
        <v>411.51</v>
      </c>
      <c r="D17" s="9">
        <f>SUM(D18:D24)</f>
        <v>411.53</v>
      </c>
      <c r="E17" s="13" t="s">
        <v>28</v>
      </c>
      <c r="F17" s="9">
        <v>0</v>
      </c>
      <c r="G17" s="9">
        <v>0</v>
      </c>
    </row>
    <row r="18" spans="2:7" x14ac:dyDescent="0.2">
      <c r="B18" s="12" t="s">
        <v>29</v>
      </c>
      <c r="C18" s="9">
        <v>0</v>
      </c>
      <c r="D18" s="9">
        <v>0</v>
      </c>
      <c r="E18" s="13" t="s">
        <v>30</v>
      </c>
      <c r="F18" s="9">
        <v>0</v>
      </c>
      <c r="G18" s="9">
        <v>0</v>
      </c>
    </row>
    <row r="19" spans="2:7" x14ac:dyDescent="0.2">
      <c r="B19" s="12" t="s">
        <v>31</v>
      </c>
      <c r="C19" s="9">
        <v>0</v>
      </c>
      <c r="D19" s="9">
        <v>0</v>
      </c>
      <c r="E19" s="11" t="s">
        <v>32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33</v>
      </c>
      <c r="C20" s="9">
        <v>411.51</v>
      </c>
      <c r="D20" s="9">
        <v>411.53</v>
      </c>
      <c r="E20" s="13" t="s">
        <v>34</v>
      </c>
      <c r="F20" s="9">
        <v>0</v>
      </c>
      <c r="G20" s="9">
        <v>0</v>
      </c>
    </row>
    <row r="21" spans="2:7" x14ac:dyDescent="0.2">
      <c r="B21" s="12" t="s">
        <v>35</v>
      </c>
      <c r="C21" s="9">
        <v>0</v>
      </c>
      <c r="D21" s="9">
        <v>0</v>
      </c>
      <c r="E21" s="14" t="s">
        <v>36</v>
      </c>
      <c r="F21" s="9">
        <v>0</v>
      </c>
      <c r="G21" s="9">
        <v>0</v>
      </c>
    </row>
    <row r="22" spans="2:7" x14ac:dyDescent="0.2">
      <c r="B22" s="12" t="s">
        <v>37</v>
      </c>
      <c r="C22" s="9">
        <v>0</v>
      </c>
      <c r="D22" s="9">
        <v>0</v>
      </c>
      <c r="E22" s="13" t="s">
        <v>38</v>
      </c>
      <c r="F22" s="9">
        <v>0</v>
      </c>
      <c r="G22" s="9">
        <v>0</v>
      </c>
    </row>
    <row r="23" spans="2:7" x14ac:dyDescent="0.2">
      <c r="B23" s="12" t="s">
        <v>39</v>
      </c>
      <c r="C23" s="9">
        <v>0</v>
      </c>
      <c r="D23" s="9">
        <v>0</v>
      </c>
      <c r="E23" s="11" t="s">
        <v>40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41</v>
      </c>
      <c r="C24" s="9">
        <v>0</v>
      </c>
      <c r="D24" s="9">
        <v>0</v>
      </c>
      <c r="E24" s="13" t="s">
        <v>42</v>
      </c>
      <c r="F24" s="9">
        <v>0</v>
      </c>
      <c r="G24" s="9">
        <v>0</v>
      </c>
    </row>
    <row r="25" spans="2:7" x14ac:dyDescent="0.2">
      <c r="B25" s="10" t="s">
        <v>43</v>
      </c>
      <c r="C25" s="9">
        <f>SUM(C26:C30)</f>
        <v>0</v>
      </c>
      <c r="D25" s="9">
        <f>SUM(D26:D30)</f>
        <v>0</v>
      </c>
      <c r="E25" s="13" t="s">
        <v>44</v>
      </c>
      <c r="F25" s="9">
        <v>0</v>
      </c>
      <c r="G25" s="9">
        <v>0</v>
      </c>
    </row>
    <row r="26" spans="2:7" ht="25.5" x14ac:dyDescent="0.2">
      <c r="B26" s="12" t="s">
        <v>45</v>
      </c>
      <c r="C26" s="9">
        <v>0</v>
      </c>
      <c r="D26" s="9">
        <v>0</v>
      </c>
      <c r="E26" s="11" t="s">
        <v>46</v>
      </c>
      <c r="F26" s="9">
        <v>0</v>
      </c>
      <c r="G26" s="9">
        <v>0</v>
      </c>
    </row>
    <row r="27" spans="2:7" ht="25.5" x14ac:dyDescent="0.2">
      <c r="B27" s="12" t="s">
        <v>47</v>
      </c>
      <c r="C27" s="9">
        <v>0</v>
      </c>
      <c r="D27" s="9">
        <v>0</v>
      </c>
      <c r="E27" s="11" t="s">
        <v>48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49</v>
      </c>
      <c r="C28" s="9">
        <v>0</v>
      </c>
      <c r="D28" s="9">
        <v>0</v>
      </c>
      <c r="E28" s="13" t="s">
        <v>50</v>
      </c>
      <c r="F28" s="9">
        <v>0</v>
      </c>
      <c r="G28" s="9">
        <v>0</v>
      </c>
    </row>
    <row r="29" spans="2:7" x14ac:dyDescent="0.2">
      <c r="B29" s="12" t="s">
        <v>51</v>
      </c>
      <c r="C29" s="9">
        <v>0</v>
      </c>
      <c r="D29" s="9">
        <v>0</v>
      </c>
      <c r="E29" s="13" t="s">
        <v>52</v>
      </c>
      <c r="F29" s="9">
        <v>0</v>
      </c>
      <c r="G29" s="9">
        <v>0</v>
      </c>
    </row>
    <row r="30" spans="2:7" x14ac:dyDescent="0.2">
      <c r="B30" s="12" t="s">
        <v>53</v>
      </c>
      <c r="C30" s="9">
        <v>0</v>
      </c>
      <c r="D30" s="9">
        <v>0</v>
      </c>
      <c r="E30" s="13" t="s">
        <v>54</v>
      </c>
      <c r="F30" s="9">
        <v>0</v>
      </c>
      <c r="G30" s="9">
        <v>0</v>
      </c>
    </row>
    <row r="31" spans="2:7" ht="25.5" x14ac:dyDescent="0.2">
      <c r="B31" s="10" t="s">
        <v>55</v>
      </c>
      <c r="C31" s="9">
        <f>SUM(C32:C36)</f>
        <v>0</v>
      </c>
      <c r="D31" s="9">
        <f>SUM(D32:D36)</f>
        <v>0</v>
      </c>
      <c r="E31" s="11" t="s">
        <v>56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57</v>
      </c>
      <c r="C32" s="9">
        <v>0</v>
      </c>
      <c r="D32" s="9">
        <v>0</v>
      </c>
      <c r="E32" s="13" t="s">
        <v>58</v>
      </c>
      <c r="F32" s="9">
        <v>0</v>
      </c>
      <c r="G32" s="9">
        <v>0</v>
      </c>
    </row>
    <row r="33" spans="2:7" x14ac:dyDescent="0.2">
      <c r="B33" s="12" t="s">
        <v>59</v>
      </c>
      <c r="C33" s="9">
        <v>0</v>
      </c>
      <c r="D33" s="9">
        <v>0</v>
      </c>
      <c r="E33" s="13" t="s">
        <v>60</v>
      </c>
      <c r="F33" s="9">
        <v>0</v>
      </c>
      <c r="G33" s="9">
        <v>0</v>
      </c>
    </row>
    <row r="34" spans="2:7" x14ac:dyDescent="0.2">
      <c r="B34" s="12" t="s">
        <v>61</v>
      </c>
      <c r="C34" s="9">
        <v>0</v>
      </c>
      <c r="D34" s="9">
        <v>0</v>
      </c>
      <c r="E34" s="13" t="s">
        <v>62</v>
      </c>
      <c r="F34" s="9">
        <v>0</v>
      </c>
      <c r="G34" s="9">
        <v>0</v>
      </c>
    </row>
    <row r="35" spans="2:7" ht="25.5" x14ac:dyDescent="0.2">
      <c r="B35" s="12" t="s">
        <v>63</v>
      </c>
      <c r="C35" s="9">
        <v>0</v>
      </c>
      <c r="D35" s="9">
        <v>0</v>
      </c>
      <c r="E35" s="13" t="s">
        <v>64</v>
      </c>
      <c r="F35" s="9">
        <v>0</v>
      </c>
      <c r="G35" s="9">
        <v>0</v>
      </c>
    </row>
    <row r="36" spans="2:7" x14ac:dyDescent="0.2">
      <c r="B36" s="12" t="s">
        <v>65</v>
      </c>
      <c r="C36" s="9">
        <v>0</v>
      </c>
      <c r="D36" s="9">
        <v>0</v>
      </c>
      <c r="E36" s="13" t="s">
        <v>66</v>
      </c>
      <c r="F36" s="9">
        <v>0</v>
      </c>
      <c r="G36" s="9">
        <v>0</v>
      </c>
    </row>
    <row r="37" spans="2:7" x14ac:dyDescent="0.2">
      <c r="B37" s="10" t="s">
        <v>67</v>
      </c>
      <c r="C37" s="9">
        <v>0</v>
      </c>
      <c r="D37" s="9">
        <v>0</v>
      </c>
      <c r="E37" s="13" t="s">
        <v>68</v>
      </c>
      <c r="F37" s="9">
        <v>0</v>
      </c>
      <c r="G37" s="9">
        <v>0</v>
      </c>
    </row>
    <row r="38" spans="2:7" x14ac:dyDescent="0.2">
      <c r="B38" s="10" t="s">
        <v>69</v>
      </c>
      <c r="C38" s="9">
        <f>SUM(C39:C40)</f>
        <v>0</v>
      </c>
      <c r="D38" s="9">
        <f>SUM(D39:D40)</f>
        <v>0</v>
      </c>
      <c r="E38" s="11" t="s">
        <v>70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71</v>
      </c>
      <c r="C39" s="9">
        <v>0</v>
      </c>
      <c r="D39" s="9">
        <v>0</v>
      </c>
      <c r="E39" s="13" t="s">
        <v>72</v>
      </c>
      <c r="F39" s="9">
        <v>0</v>
      </c>
      <c r="G39" s="9">
        <v>0</v>
      </c>
    </row>
    <row r="40" spans="2:7" x14ac:dyDescent="0.2">
      <c r="B40" s="12" t="s">
        <v>73</v>
      </c>
      <c r="C40" s="9">
        <v>0</v>
      </c>
      <c r="D40" s="9">
        <v>0</v>
      </c>
      <c r="E40" s="13" t="s">
        <v>74</v>
      </c>
      <c r="F40" s="9">
        <v>0</v>
      </c>
      <c r="G40" s="9">
        <v>0</v>
      </c>
    </row>
    <row r="41" spans="2:7" x14ac:dyDescent="0.2">
      <c r="B41" s="10" t="s">
        <v>75</v>
      </c>
      <c r="C41" s="9">
        <f>SUM(C42:C45)</f>
        <v>0</v>
      </c>
      <c r="D41" s="9">
        <f>SUM(D42:D45)</f>
        <v>0</v>
      </c>
      <c r="E41" s="13" t="s">
        <v>76</v>
      </c>
      <c r="F41" s="9">
        <v>0</v>
      </c>
      <c r="G41" s="9">
        <v>0</v>
      </c>
    </row>
    <row r="42" spans="2:7" x14ac:dyDescent="0.2">
      <c r="B42" s="12" t="s">
        <v>77</v>
      </c>
      <c r="C42" s="9">
        <v>0</v>
      </c>
      <c r="D42" s="9">
        <v>0</v>
      </c>
      <c r="E42" s="11" t="s">
        <v>78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79</v>
      </c>
      <c r="C43" s="9">
        <v>0</v>
      </c>
      <c r="D43" s="9">
        <v>0</v>
      </c>
      <c r="E43" s="13" t="s">
        <v>80</v>
      </c>
      <c r="F43" s="9">
        <v>0</v>
      </c>
      <c r="G43" s="9">
        <v>0</v>
      </c>
    </row>
    <row r="44" spans="2:7" ht="25.5" x14ac:dyDescent="0.2">
      <c r="B44" s="12" t="s">
        <v>81</v>
      </c>
      <c r="C44" s="9">
        <v>0</v>
      </c>
      <c r="D44" s="9">
        <v>0</v>
      </c>
      <c r="E44" s="13" t="s">
        <v>82</v>
      </c>
      <c r="F44" s="9">
        <v>0</v>
      </c>
      <c r="G44" s="9">
        <v>0</v>
      </c>
    </row>
    <row r="45" spans="2:7" x14ac:dyDescent="0.2">
      <c r="B45" s="12" t="s">
        <v>83</v>
      </c>
      <c r="C45" s="9">
        <v>0</v>
      </c>
      <c r="D45" s="9">
        <v>0</v>
      </c>
      <c r="E45" s="13" t="s">
        <v>84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85</v>
      </c>
      <c r="C47" s="9">
        <f>C9+C17+C25+C31+C37+C38+C41</f>
        <v>2841072.3299999996</v>
      </c>
      <c r="D47" s="9">
        <f>D9+D17+D25+D31+D37+D38+D41</f>
        <v>1612306.08</v>
      </c>
      <c r="E47" s="8" t="s">
        <v>86</v>
      </c>
      <c r="F47" s="9">
        <f>F9+F19+F23+F26+F27+F31+F38+F42</f>
        <v>143235.45000000001</v>
      </c>
      <c r="G47" s="9">
        <f>G9+G19+G23+G26+G27+G31+G38+G42</f>
        <v>120392.96000000001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87</v>
      </c>
      <c r="C49" s="9"/>
      <c r="D49" s="9"/>
      <c r="E49" s="8" t="s">
        <v>88</v>
      </c>
      <c r="F49" s="9"/>
      <c r="G49" s="9"/>
    </row>
    <row r="50" spans="2:7" x14ac:dyDescent="0.2">
      <c r="B50" s="10" t="s">
        <v>89</v>
      </c>
      <c r="C50" s="9">
        <v>0</v>
      </c>
      <c r="D50" s="9">
        <v>0</v>
      </c>
      <c r="E50" s="11" t="s">
        <v>90</v>
      </c>
      <c r="F50" s="9">
        <v>0</v>
      </c>
      <c r="G50" s="9">
        <v>0</v>
      </c>
    </row>
    <row r="51" spans="2:7" x14ac:dyDescent="0.2">
      <c r="B51" s="10" t="s">
        <v>91</v>
      </c>
      <c r="C51" s="9">
        <v>0</v>
      </c>
      <c r="D51" s="9">
        <v>0</v>
      </c>
      <c r="E51" s="11" t="s">
        <v>92</v>
      </c>
      <c r="F51" s="9">
        <v>0</v>
      </c>
      <c r="G51" s="9">
        <v>0</v>
      </c>
    </row>
    <row r="52" spans="2:7" x14ac:dyDescent="0.2">
      <c r="B52" s="10" t="s">
        <v>93</v>
      </c>
      <c r="C52" s="9">
        <v>0</v>
      </c>
      <c r="D52" s="9">
        <v>0</v>
      </c>
      <c r="E52" s="11" t="s">
        <v>94</v>
      </c>
      <c r="F52" s="9">
        <v>0</v>
      </c>
      <c r="G52" s="9">
        <v>0</v>
      </c>
    </row>
    <row r="53" spans="2:7" x14ac:dyDescent="0.2">
      <c r="B53" s="10" t="s">
        <v>95</v>
      </c>
      <c r="C53" s="9">
        <v>676357.72</v>
      </c>
      <c r="D53" s="9">
        <v>676357.72</v>
      </c>
      <c r="E53" s="11" t="s">
        <v>96</v>
      </c>
      <c r="F53" s="9">
        <v>0</v>
      </c>
      <c r="G53" s="9">
        <v>0</v>
      </c>
    </row>
    <row r="54" spans="2:7" x14ac:dyDescent="0.2">
      <c r="B54" s="10" t="s">
        <v>97</v>
      </c>
      <c r="C54" s="9">
        <v>23655.88</v>
      </c>
      <c r="D54" s="9">
        <v>23655.88</v>
      </c>
      <c r="E54" s="11" t="s">
        <v>98</v>
      </c>
      <c r="F54" s="9">
        <v>0</v>
      </c>
      <c r="G54" s="9">
        <v>0</v>
      </c>
    </row>
    <row r="55" spans="2:7" x14ac:dyDescent="0.2">
      <c r="B55" s="10" t="s">
        <v>99</v>
      </c>
      <c r="C55" s="9">
        <v>0</v>
      </c>
      <c r="D55" s="9">
        <v>0</v>
      </c>
      <c r="E55" s="11" t="s">
        <v>100</v>
      </c>
      <c r="F55" s="9">
        <v>0</v>
      </c>
      <c r="G55" s="9">
        <v>0</v>
      </c>
    </row>
    <row r="56" spans="2:7" x14ac:dyDescent="0.2">
      <c r="B56" s="10" t="s">
        <v>101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102</v>
      </c>
      <c r="C57" s="9">
        <v>0</v>
      </c>
      <c r="D57" s="9">
        <v>0</v>
      </c>
      <c r="E57" s="8" t="s">
        <v>103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104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105</v>
      </c>
      <c r="F59" s="9">
        <f>F47+F57</f>
        <v>143235.45000000001</v>
      </c>
      <c r="G59" s="9">
        <f>G47+G57</f>
        <v>120392.96000000001</v>
      </c>
    </row>
    <row r="60" spans="2:7" ht="25.5" x14ac:dyDescent="0.2">
      <c r="B60" s="6" t="s">
        <v>106</v>
      </c>
      <c r="C60" s="9">
        <f>SUM(C50:C58)</f>
        <v>700013.6</v>
      </c>
      <c r="D60" s="9">
        <f>SUM(D50:D58)</f>
        <v>700013.6</v>
      </c>
      <c r="E60" s="11"/>
      <c r="F60" s="9"/>
      <c r="G60" s="9"/>
    </row>
    <row r="61" spans="2:7" x14ac:dyDescent="0.2">
      <c r="B61" s="10"/>
      <c r="C61" s="9"/>
      <c r="D61" s="9"/>
      <c r="E61" s="8" t="s">
        <v>107</v>
      </c>
      <c r="F61" s="9"/>
      <c r="G61" s="9"/>
    </row>
    <row r="62" spans="2:7" x14ac:dyDescent="0.2">
      <c r="B62" s="6" t="s">
        <v>108</v>
      </c>
      <c r="C62" s="9">
        <f>C47+C60</f>
        <v>3541085.9299999997</v>
      </c>
      <c r="D62" s="9">
        <f>D47+D60</f>
        <v>2312319.6800000002</v>
      </c>
      <c r="E62" s="8"/>
      <c r="F62" s="9"/>
      <c r="G62" s="9"/>
    </row>
    <row r="63" spans="2:7" x14ac:dyDescent="0.2">
      <c r="B63" s="10"/>
      <c r="C63" s="9"/>
      <c r="D63" s="9"/>
      <c r="E63" s="8" t="s">
        <v>109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110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111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112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113</v>
      </c>
      <c r="F68" s="9">
        <f>SUM(F69:F73)</f>
        <v>3397850.4799999995</v>
      </c>
      <c r="G68" s="9">
        <f>SUM(G69:G73)</f>
        <v>2191926.7200000002</v>
      </c>
    </row>
    <row r="69" spans="2:7" x14ac:dyDescent="0.2">
      <c r="B69" s="10"/>
      <c r="C69" s="9"/>
      <c r="D69" s="9"/>
      <c r="E69" s="11" t="s">
        <v>114</v>
      </c>
      <c r="F69" s="9">
        <v>1227141.95</v>
      </c>
      <c r="G69" s="9">
        <v>2191926.7200000002</v>
      </c>
    </row>
    <row r="70" spans="2:7" x14ac:dyDescent="0.2">
      <c r="B70" s="10"/>
      <c r="C70" s="9"/>
      <c r="D70" s="9"/>
      <c r="E70" s="11" t="s">
        <v>115</v>
      </c>
      <c r="F70" s="9">
        <v>2170708.5299999998</v>
      </c>
      <c r="G70" s="9">
        <v>0</v>
      </c>
    </row>
    <row r="71" spans="2:7" x14ac:dyDescent="0.2">
      <c r="B71" s="10"/>
      <c r="C71" s="9"/>
      <c r="D71" s="9"/>
      <c r="E71" s="11" t="s">
        <v>116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117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118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119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120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121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122</v>
      </c>
      <c r="F79" s="9">
        <f>F63+F68+F75</f>
        <v>3397850.4799999995</v>
      </c>
      <c r="G79" s="9">
        <f>G63+G68+G75</f>
        <v>2191926.7200000002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123</v>
      </c>
      <c r="F81" s="9">
        <f>F59+F79</f>
        <v>3541085.9299999997</v>
      </c>
      <c r="G81" s="9">
        <f>G59+G79</f>
        <v>2312319.6800000002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3" sqref="D13"/>
    </sheetView>
  </sheetViews>
  <sheetFormatPr baseColWidth="10" defaultRowHeight="12.75" x14ac:dyDescent="0.2"/>
  <cols>
    <col min="1" max="1" width="5" style="20" customWidth="1"/>
    <col min="2" max="2" width="43" style="20" customWidth="1"/>
    <col min="3" max="3" width="12.85546875" style="20" customWidth="1"/>
    <col min="4" max="4" width="13.28515625" style="20" customWidth="1"/>
    <col min="5" max="5" width="15" style="20" customWidth="1"/>
    <col min="6" max="6" width="16.5703125" style="20" customWidth="1"/>
    <col min="7" max="7" width="13.42578125" style="20" customWidth="1"/>
    <col min="8" max="8" width="14" style="20" customWidth="1"/>
    <col min="9" max="9" width="15" style="20" customWidth="1"/>
    <col min="10" max="256" width="11.42578125" style="20"/>
    <col min="257" max="257" width="5" style="20" customWidth="1"/>
    <col min="258" max="258" width="43" style="20" customWidth="1"/>
    <col min="259" max="259" width="12.85546875" style="20" customWidth="1"/>
    <col min="260" max="260" width="13.28515625" style="20" customWidth="1"/>
    <col min="261" max="261" width="15" style="20" customWidth="1"/>
    <col min="262" max="262" width="16.5703125" style="20" customWidth="1"/>
    <col min="263" max="263" width="13.42578125" style="20" customWidth="1"/>
    <col min="264" max="264" width="14" style="20" customWidth="1"/>
    <col min="265" max="265" width="15" style="20" customWidth="1"/>
    <col min="266" max="512" width="11.42578125" style="20"/>
    <col min="513" max="513" width="5" style="20" customWidth="1"/>
    <col min="514" max="514" width="43" style="20" customWidth="1"/>
    <col min="515" max="515" width="12.85546875" style="20" customWidth="1"/>
    <col min="516" max="516" width="13.28515625" style="20" customWidth="1"/>
    <col min="517" max="517" width="15" style="20" customWidth="1"/>
    <col min="518" max="518" width="16.5703125" style="20" customWidth="1"/>
    <col min="519" max="519" width="13.42578125" style="20" customWidth="1"/>
    <col min="520" max="520" width="14" style="20" customWidth="1"/>
    <col min="521" max="521" width="15" style="20" customWidth="1"/>
    <col min="522" max="768" width="11.42578125" style="20"/>
    <col min="769" max="769" width="5" style="20" customWidth="1"/>
    <col min="770" max="770" width="43" style="20" customWidth="1"/>
    <col min="771" max="771" width="12.85546875" style="20" customWidth="1"/>
    <col min="772" max="772" width="13.28515625" style="20" customWidth="1"/>
    <col min="773" max="773" width="15" style="20" customWidth="1"/>
    <col min="774" max="774" width="16.5703125" style="20" customWidth="1"/>
    <col min="775" max="775" width="13.42578125" style="20" customWidth="1"/>
    <col min="776" max="776" width="14" style="20" customWidth="1"/>
    <col min="777" max="777" width="15" style="20" customWidth="1"/>
    <col min="778" max="1024" width="11.42578125" style="20"/>
    <col min="1025" max="1025" width="5" style="20" customWidth="1"/>
    <col min="1026" max="1026" width="43" style="20" customWidth="1"/>
    <col min="1027" max="1027" width="12.85546875" style="20" customWidth="1"/>
    <col min="1028" max="1028" width="13.28515625" style="20" customWidth="1"/>
    <col min="1029" max="1029" width="15" style="20" customWidth="1"/>
    <col min="1030" max="1030" width="16.5703125" style="20" customWidth="1"/>
    <col min="1031" max="1031" width="13.42578125" style="20" customWidth="1"/>
    <col min="1032" max="1032" width="14" style="20" customWidth="1"/>
    <col min="1033" max="1033" width="15" style="20" customWidth="1"/>
    <col min="1034" max="1280" width="11.42578125" style="20"/>
    <col min="1281" max="1281" width="5" style="20" customWidth="1"/>
    <col min="1282" max="1282" width="43" style="20" customWidth="1"/>
    <col min="1283" max="1283" width="12.85546875" style="20" customWidth="1"/>
    <col min="1284" max="1284" width="13.28515625" style="20" customWidth="1"/>
    <col min="1285" max="1285" width="15" style="20" customWidth="1"/>
    <col min="1286" max="1286" width="16.5703125" style="20" customWidth="1"/>
    <col min="1287" max="1287" width="13.42578125" style="20" customWidth="1"/>
    <col min="1288" max="1288" width="14" style="20" customWidth="1"/>
    <col min="1289" max="1289" width="15" style="20" customWidth="1"/>
    <col min="1290" max="1536" width="11.42578125" style="20"/>
    <col min="1537" max="1537" width="5" style="20" customWidth="1"/>
    <col min="1538" max="1538" width="43" style="20" customWidth="1"/>
    <col min="1539" max="1539" width="12.85546875" style="20" customWidth="1"/>
    <col min="1540" max="1540" width="13.28515625" style="20" customWidth="1"/>
    <col min="1541" max="1541" width="15" style="20" customWidth="1"/>
    <col min="1542" max="1542" width="16.5703125" style="20" customWidth="1"/>
    <col min="1543" max="1543" width="13.42578125" style="20" customWidth="1"/>
    <col min="1544" max="1544" width="14" style="20" customWidth="1"/>
    <col min="1545" max="1545" width="15" style="20" customWidth="1"/>
    <col min="1546" max="1792" width="11.42578125" style="20"/>
    <col min="1793" max="1793" width="5" style="20" customWidth="1"/>
    <col min="1794" max="1794" width="43" style="20" customWidth="1"/>
    <col min="1795" max="1795" width="12.85546875" style="20" customWidth="1"/>
    <col min="1796" max="1796" width="13.28515625" style="20" customWidth="1"/>
    <col min="1797" max="1797" width="15" style="20" customWidth="1"/>
    <col min="1798" max="1798" width="16.5703125" style="20" customWidth="1"/>
    <col min="1799" max="1799" width="13.42578125" style="20" customWidth="1"/>
    <col min="1800" max="1800" width="14" style="20" customWidth="1"/>
    <col min="1801" max="1801" width="15" style="20" customWidth="1"/>
    <col min="1802" max="2048" width="11.42578125" style="20"/>
    <col min="2049" max="2049" width="5" style="20" customWidth="1"/>
    <col min="2050" max="2050" width="43" style="20" customWidth="1"/>
    <col min="2051" max="2051" width="12.85546875" style="20" customWidth="1"/>
    <col min="2052" max="2052" width="13.28515625" style="20" customWidth="1"/>
    <col min="2053" max="2053" width="15" style="20" customWidth="1"/>
    <col min="2054" max="2054" width="16.5703125" style="20" customWidth="1"/>
    <col min="2055" max="2055" width="13.42578125" style="20" customWidth="1"/>
    <col min="2056" max="2056" width="14" style="20" customWidth="1"/>
    <col min="2057" max="2057" width="15" style="20" customWidth="1"/>
    <col min="2058" max="2304" width="11.42578125" style="20"/>
    <col min="2305" max="2305" width="5" style="20" customWidth="1"/>
    <col min="2306" max="2306" width="43" style="20" customWidth="1"/>
    <col min="2307" max="2307" width="12.85546875" style="20" customWidth="1"/>
    <col min="2308" max="2308" width="13.28515625" style="20" customWidth="1"/>
    <col min="2309" max="2309" width="15" style="20" customWidth="1"/>
    <col min="2310" max="2310" width="16.5703125" style="20" customWidth="1"/>
    <col min="2311" max="2311" width="13.42578125" style="20" customWidth="1"/>
    <col min="2312" max="2312" width="14" style="20" customWidth="1"/>
    <col min="2313" max="2313" width="15" style="20" customWidth="1"/>
    <col min="2314" max="2560" width="11.42578125" style="20"/>
    <col min="2561" max="2561" width="5" style="20" customWidth="1"/>
    <col min="2562" max="2562" width="43" style="20" customWidth="1"/>
    <col min="2563" max="2563" width="12.85546875" style="20" customWidth="1"/>
    <col min="2564" max="2564" width="13.28515625" style="20" customWidth="1"/>
    <col min="2565" max="2565" width="15" style="20" customWidth="1"/>
    <col min="2566" max="2566" width="16.5703125" style="20" customWidth="1"/>
    <col min="2567" max="2567" width="13.42578125" style="20" customWidth="1"/>
    <col min="2568" max="2568" width="14" style="20" customWidth="1"/>
    <col min="2569" max="2569" width="15" style="20" customWidth="1"/>
    <col min="2570" max="2816" width="11.42578125" style="20"/>
    <col min="2817" max="2817" width="5" style="20" customWidth="1"/>
    <col min="2818" max="2818" width="43" style="20" customWidth="1"/>
    <col min="2819" max="2819" width="12.85546875" style="20" customWidth="1"/>
    <col min="2820" max="2820" width="13.28515625" style="20" customWidth="1"/>
    <col min="2821" max="2821" width="15" style="20" customWidth="1"/>
    <col min="2822" max="2822" width="16.5703125" style="20" customWidth="1"/>
    <col min="2823" max="2823" width="13.42578125" style="20" customWidth="1"/>
    <col min="2824" max="2824" width="14" style="20" customWidth="1"/>
    <col min="2825" max="2825" width="15" style="20" customWidth="1"/>
    <col min="2826" max="3072" width="11.42578125" style="20"/>
    <col min="3073" max="3073" width="5" style="20" customWidth="1"/>
    <col min="3074" max="3074" width="43" style="20" customWidth="1"/>
    <col min="3075" max="3075" width="12.85546875" style="20" customWidth="1"/>
    <col min="3076" max="3076" width="13.28515625" style="20" customWidth="1"/>
    <col min="3077" max="3077" width="15" style="20" customWidth="1"/>
    <col min="3078" max="3078" width="16.5703125" style="20" customWidth="1"/>
    <col min="3079" max="3079" width="13.42578125" style="20" customWidth="1"/>
    <col min="3080" max="3080" width="14" style="20" customWidth="1"/>
    <col min="3081" max="3081" width="15" style="20" customWidth="1"/>
    <col min="3082" max="3328" width="11.42578125" style="20"/>
    <col min="3329" max="3329" width="5" style="20" customWidth="1"/>
    <col min="3330" max="3330" width="43" style="20" customWidth="1"/>
    <col min="3331" max="3331" width="12.85546875" style="20" customWidth="1"/>
    <col min="3332" max="3332" width="13.28515625" style="20" customWidth="1"/>
    <col min="3333" max="3333" width="15" style="20" customWidth="1"/>
    <col min="3334" max="3334" width="16.5703125" style="20" customWidth="1"/>
    <col min="3335" max="3335" width="13.42578125" style="20" customWidth="1"/>
    <col min="3336" max="3336" width="14" style="20" customWidth="1"/>
    <col min="3337" max="3337" width="15" style="20" customWidth="1"/>
    <col min="3338" max="3584" width="11.42578125" style="20"/>
    <col min="3585" max="3585" width="5" style="20" customWidth="1"/>
    <col min="3586" max="3586" width="43" style="20" customWidth="1"/>
    <col min="3587" max="3587" width="12.85546875" style="20" customWidth="1"/>
    <col min="3588" max="3588" width="13.28515625" style="20" customWidth="1"/>
    <col min="3589" max="3589" width="15" style="20" customWidth="1"/>
    <col min="3590" max="3590" width="16.5703125" style="20" customWidth="1"/>
    <col min="3591" max="3591" width="13.42578125" style="20" customWidth="1"/>
    <col min="3592" max="3592" width="14" style="20" customWidth="1"/>
    <col min="3593" max="3593" width="15" style="20" customWidth="1"/>
    <col min="3594" max="3840" width="11.42578125" style="20"/>
    <col min="3841" max="3841" width="5" style="20" customWidth="1"/>
    <col min="3842" max="3842" width="43" style="20" customWidth="1"/>
    <col min="3843" max="3843" width="12.85546875" style="20" customWidth="1"/>
    <col min="3844" max="3844" width="13.28515625" style="20" customWidth="1"/>
    <col min="3845" max="3845" width="15" style="20" customWidth="1"/>
    <col min="3846" max="3846" width="16.5703125" style="20" customWidth="1"/>
    <col min="3847" max="3847" width="13.42578125" style="20" customWidth="1"/>
    <col min="3848" max="3848" width="14" style="20" customWidth="1"/>
    <col min="3849" max="3849" width="15" style="20" customWidth="1"/>
    <col min="3850" max="4096" width="11.42578125" style="20"/>
    <col min="4097" max="4097" width="5" style="20" customWidth="1"/>
    <col min="4098" max="4098" width="43" style="20" customWidth="1"/>
    <col min="4099" max="4099" width="12.85546875" style="20" customWidth="1"/>
    <col min="4100" max="4100" width="13.28515625" style="20" customWidth="1"/>
    <col min="4101" max="4101" width="15" style="20" customWidth="1"/>
    <col min="4102" max="4102" width="16.5703125" style="20" customWidth="1"/>
    <col min="4103" max="4103" width="13.42578125" style="20" customWidth="1"/>
    <col min="4104" max="4104" width="14" style="20" customWidth="1"/>
    <col min="4105" max="4105" width="15" style="20" customWidth="1"/>
    <col min="4106" max="4352" width="11.42578125" style="20"/>
    <col min="4353" max="4353" width="5" style="20" customWidth="1"/>
    <col min="4354" max="4354" width="43" style="20" customWidth="1"/>
    <col min="4355" max="4355" width="12.85546875" style="20" customWidth="1"/>
    <col min="4356" max="4356" width="13.28515625" style="20" customWidth="1"/>
    <col min="4357" max="4357" width="15" style="20" customWidth="1"/>
    <col min="4358" max="4358" width="16.5703125" style="20" customWidth="1"/>
    <col min="4359" max="4359" width="13.42578125" style="20" customWidth="1"/>
    <col min="4360" max="4360" width="14" style="20" customWidth="1"/>
    <col min="4361" max="4361" width="15" style="20" customWidth="1"/>
    <col min="4362" max="4608" width="11.42578125" style="20"/>
    <col min="4609" max="4609" width="5" style="20" customWidth="1"/>
    <col min="4610" max="4610" width="43" style="20" customWidth="1"/>
    <col min="4611" max="4611" width="12.85546875" style="20" customWidth="1"/>
    <col min="4612" max="4612" width="13.28515625" style="20" customWidth="1"/>
    <col min="4613" max="4613" width="15" style="20" customWidth="1"/>
    <col min="4614" max="4614" width="16.5703125" style="20" customWidth="1"/>
    <col min="4615" max="4615" width="13.42578125" style="20" customWidth="1"/>
    <col min="4616" max="4616" width="14" style="20" customWidth="1"/>
    <col min="4617" max="4617" width="15" style="20" customWidth="1"/>
    <col min="4618" max="4864" width="11.42578125" style="20"/>
    <col min="4865" max="4865" width="5" style="20" customWidth="1"/>
    <col min="4866" max="4866" width="43" style="20" customWidth="1"/>
    <col min="4867" max="4867" width="12.85546875" style="20" customWidth="1"/>
    <col min="4868" max="4868" width="13.28515625" style="20" customWidth="1"/>
    <col min="4869" max="4869" width="15" style="20" customWidth="1"/>
    <col min="4870" max="4870" width="16.5703125" style="20" customWidth="1"/>
    <col min="4871" max="4871" width="13.42578125" style="20" customWidth="1"/>
    <col min="4872" max="4872" width="14" style="20" customWidth="1"/>
    <col min="4873" max="4873" width="15" style="20" customWidth="1"/>
    <col min="4874" max="5120" width="11.42578125" style="20"/>
    <col min="5121" max="5121" width="5" style="20" customWidth="1"/>
    <col min="5122" max="5122" width="43" style="20" customWidth="1"/>
    <col min="5123" max="5123" width="12.85546875" style="20" customWidth="1"/>
    <col min="5124" max="5124" width="13.28515625" style="20" customWidth="1"/>
    <col min="5125" max="5125" width="15" style="20" customWidth="1"/>
    <col min="5126" max="5126" width="16.5703125" style="20" customWidth="1"/>
    <col min="5127" max="5127" width="13.42578125" style="20" customWidth="1"/>
    <col min="5128" max="5128" width="14" style="20" customWidth="1"/>
    <col min="5129" max="5129" width="15" style="20" customWidth="1"/>
    <col min="5130" max="5376" width="11.42578125" style="20"/>
    <col min="5377" max="5377" width="5" style="20" customWidth="1"/>
    <col min="5378" max="5378" width="43" style="20" customWidth="1"/>
    <col min="5379" max="5379" width="12.85546875" style="20" customWidth="1"/>
    <col min="5380" max="5380" width="13.28515625" style="20" customWidth="1"/>
    <col min="5381" max="5381" width="15" style="20" customWidth="1"/>
    <col min="5382" max="5382" width="16.5703125" style="20" customWidth="1"/>
    <col min="5383" max="5383" width="13.42578125" style="20" customWidth="1"/>
    <col min="5384" max="5384" width="14" style="20" customWidth="1"/>
    <col min="5385" max="5385" width="15" style="20" customWidth="1"/>
    <col min="5386" max="5632" width="11.42578125" style="20"/>
    <col min="5633" max="5633" width="5" style="20" customWidth="1"/>
    <col min="5634" max="5634" width="43" style="20" customWidth="1"/>
    <col min="5635" max="5635" width="12.85546875" style="20" customWidth="1"/>
    <col min="5636" max="5636" width="13.28515625" style="20" customWidth="1"/>
    <col min="5637" max="5637" width="15" style="20" customWidth="1"/>
    <col min="5638" max="5638" width="16.5703125" style="20" customWidth="1"/>
    <col min="5639" max="5639" width="13.42578125" style="20" customWidth="1"/>
    <col min="5640" max="5640" width="14" style="20" customWidth="1"/>
    <col min="5641" max="5641" width="15" style="20" customWidth="1"/>
    <col min="5642" max="5888" width="11.42578125" style="20"/>
    <col min="5889" max="5889" width="5" style="20" customWidth="1"/>
    <col min="5890" max="5890" width="43" style="20" customWidth="1"/>
    <col min="5891" max="5891" width="12.85546875" style="20" customWidth="1"/>
    <col min="5892" max="5892" width="13.28515625" style="20" customWidth="1"/>
    <col min="5893" max="5893" width="15" style="20" customWidth="1"/>
    <col min="5894" max="5894" width="16.5703125" style="20" customWidth="1"/>
    <col min="5895" max="5895" width="13.42578125" style="20" customWidth="1"/>
    <col min="5896" max="5896" width="14" style="20" customWidth="1"/>
    <col min="5897" max="5897" width="15" style="20" customWidth="1"/>
    <col min="5898" max="6144" width="11.42578125" style="20"/>
    <col min="6145" max="6145" width="5" style="20" customWidth="1"/>
    <col min="6146" max="6146" width="43" style="20" customWidth="1"/>
    <col min="6147" max="6147" width="12.85546875" style="20" customWidth="1"/>
    <col min="6148" max="6148" width="13.28515625" style="20" customWidth="1"/>
    <col min="6149" max="6149" width="15" style="20" customWidth="1"/>
    <col min="6150" max="6150" width="16.5703125" style="20" customWidth="1"/>
    <col min="6151" max="6151" width="13.42578125" style="20" customWidth="1"/>
    <col min="6152" max="6152" width="14" style="20" customWidth="1"/>
    <col min="6153" max="6153" width="15" style="20" customWidth="1"/>
    <col min="6154" max="6400" width="11.42578125" style="20"/>
    <col min="6401" max="6401" width="5" style="20" customWidth="1"/>
    <col min="6402" max="6402" width="43" style="20" customWidth="1"/>
    <col min="6403" max="6403" width="12.85546875" style="20" customWidth="1"/>
    <col min="6404" max="6404" width="13.28515625" style="20" customWidth="1"/>
    <col min="6405" max="6405" width="15" style="20" customWidth="1"/>
    <col min="6406" max="6406" width="16.5703125" style="20" customWidth="1"/>
    <col min="6407" max="6407" width="13.42578125" style="20" customWidth="1"/>
    <col min="6408" max="6408" width="14" style="20" customWidth="1"/>
    <col min="6409" max="6409" width="15" style="20" customWidth="1"/>
    <col min="6410" max="6656" width="11.42578125" style="20"/>
    <col min="6657" max="6657" width="5" style="20" customWidth="1"/>
    <col min="6658" max="6658" width="43" style="20" customWidth="1"/>
    <col min="6659" max="6659" width="12.85546875" style="20" customWidth="1"/>
    <col min="6660" max="6660" width="13.28515625" style="20" customWidth="1"/>
    <col min="6661" max="6661" width="15" style="20" customWidth="1"/>
    <col min="6662" max="6662" width="16.5703125" style="20" customWidth="1"/>
    <col min="6663" max="6663" width="13.42578125" style="20" customWidth="1"/>
    <col min="6664" max="6664" width="14" style="20" customWidth="1"/>
    <col min="6665" max="6665" width="15" style="20" customWidth="1"/>
    <col min="6666" max="6912" width="11.42578125" style="20"/>
    <col min="6913" max="6913" width="5" style="20" customWidth="1"/>
    <col min="6914" max="6914" width="43" style="20" customWidth="1"/>
    <col min="6915" max="6915" width="12.85546875" style="20" customWidth="1"/>
    <col min="6916" max="6916" width="13.28515625" style="20" customWidth="1"/>
    <col min="6917" max="6917" width="15" style="20" customWidth="1"/>
    <col min="6918" max="6918" width="16.5703125" style="20" customWidth="1"/>
    <col min="6919" max="6919" width="13.42578125" style="20" customWidth="1"/>
    <col min="6920" max="6920" width="14" style="20" customWidth="1"/>
    <col min="6921" max="6921" width="15" style="20" customWidth="1"/>
    <col min="6922" max="7168" width="11.42578125" style="20"/>
    <col min="7169" max="7169" width="5" style="20" customWidth="1"/>
    <col min="7170" max="7170" width="43" style="20" customWidth="1"/>
    <col min="7171" max="7171" width="12.85546875" style="20" customWidth="1"/>
    <col min="7172" max="7172" width="13.28515625" style="20" customWidth="1"/>
    <col min="7173" max="7173" width="15" style="20" customWidth="1"/>
    <col min="7174" max="7174" width="16.5703125" style="20" customWidth="1"/>
    <col min="7175" max="7175" width="13.42578125" style="20" customWidth="1"/>
    <col min="7176" max="7176" width="14" style="20" customWidth="1"/>
    <col min="7177" max="7177" width="15" style="20" customWidth="1"/>
    <col min="7178" max="7424" width="11.42578125" style="20"/>
    <col min="7425" max="7425" width="5" style="20" customWidth="1"/>
    <col min="7426" max="7426" width="43" style="20" customWidth="1"/>
    <col min="7427" max="7427" width="12.85546875" style="20" customWidth="1"/>
    <col min="7428" max="7428" width="13.28515625" style="20" customWidth="1"/>
    <col min="7429" max="7429" width="15" style="20" customWidth="1"/>
    <col min="7430" max="7430" width="16.5703125" style="20" customWidth="1"/>
    <col min="7431" max="7431" width="13.42578125" style="20" customWidth="1"/>
    <col min="7432" max="7432" width="14" style="20" customWidth="1"/>
    <col min="7433" max="7433" width="15" style="20" customWidth="1"/>
    <col min="7434" max="7680" width="11.42578125" style="20"/>
    <col min="7681" max="7681" width="5" style="20" customWidth="1"/>
    <col min="7682" max="7682" width="43" style="20" customWidth="1"/>
    <col min="7683" max="7683" width="12.85546875" style="20" customWidth="1"/>
    <col min="7684" max="7684" width="13.28515625" style="20" customWidth="1"/>
    <col min="7685" max="7685" width="15" style="20" customWidth="1"/>
    <col min="7686" max="7686" width="16.5703125" style="20" customWidth="1"/>
    <col min="7687" max="7687" width="13.42578125" style="20" customWidth="1"/>
    <col min="7688" max="7688" width="14" style="20" customWidth="1"/>
    <col min="7689" max="7689" width="15" style="20" customWidth="1"/>
    <col min="7690" max="7936" width="11.42578125" style="20"/>
    <col min="7937" max="7937" width="5" style="20" customWidth="1"/>
    <col min="7938" max="7938" width="43" style="20" customWidth="1"/>
    <col min="7939" max="7939" width="12.85546875" style="20" customWidth="1"/>
    <col min="7940" max="7940" width="13.28515625" style="20" customWidth="1"/>
    <col min="7941" max="7941" width="15" style="20" customWidth="1"/>
    <col min="7942" max="7942" width="16.5703125" style="20" customWidth="1"/>
    <col min="7943" max="7943" width="13.42578125" style="20" customWidth="1"/>
    <col min="7944" max="7944" width="14" style="20" customWidth="1"/>
    <col min="7945" max="7945" width="15" style="20" customWidth="1"/>
    <col min="7946" max="8192" width="11.42578125" style="20"/>
    <col min="8193" max="8193" width="5" style="20" customWidth="1"/>
    <col min="8194" max="8194" width="43" style="20" customWidth="1"/>
    <col min="8195" max="8195" width="12.85546875" style="20" customWidth="1"/>
    <col min="8196" max="8196" width="13.28515625" style="20" customWidth="1"/>
    <col min="8197" max="8197" width="15" style="20" customWidth="1"/>
    <col min="8198" max="8198" width="16.5703125" style="20" customWidth="1"/>
    <col min="8199" max="8199" width="13.42578125" style="20" customWidth="1"/>
    <col min="8200" max="8200" width="14" style="20" customWidth="1"/>
    <col min="8201" max="8201" width="15" style="20" customWidth="1"/>
    <col min="8202" max="8448" width="11.42578125" style="20"/>
    <col min="8449" max="8449" width="5" style="20" customWidth="1"/>
    <col min="8450" max="8450" width="43" style="20" customWidth="1"/>
    <col min="8451" max="8451" width="12.85546875" style="20" customWidth="1"/>
    <col min="8452" max="8452" width="13.28515625" style="20" customWidth="1"/>
    <col min="8453" max="8453" width="15" style="20" customWidth="1"/>
    <col min="8454" max="8454" width="16.5703125" style="20" customWidth="1"/>
    <col min="8455" max="8455" width="13.42578125" style="20" customWidth="1"/>
    <col min="8456" max="8456" width="14" style="20" customWidth="1"/>
    <col min="8457" max="8457" width="15" style="20" customWidth="1"/>
    <col min="8458" max="8704" width="11.42578125" style="20"/>
    <col min="8705" max="8705" width="5" style="20" customWidth="1"/>
    <col min="8706" max="8706" width="43" style="20" customWidth="1"/>
    <col min="8707" max="8707" width="12.85546875" style="20" customWidth="1"/>
    <col min="8708" max="8708" width="13.28515625" style="20" customWidth="1"/>
    <col min="8709" max="8709" width="15" style="20" customWidth="1"/>
    <col min="8710" max="8710" width="16.5703125" style="20" customWidth="1"/>
    <col min="8711" max="8711" width="13.42578125" style="20" customWidth="1"/>
    <col min="8712" max="8712" width="14" style="20" customWidth="1"/>
    <col min="8713" max="8713" width="15" style="20" customWidth="1"/>
    <col min="8714" max="8960" width="11.42578125" style="20"/>
    <col min="8961" max="8961" width="5" style="20" customWidth="1"/>
    <col min="8962" max="8962" width="43" style="20" customWidth="1"/>
    <col min="8963" max="8963" width="12.85546875" style="20" customWidth="1"/>
    <col min="8964" max="8964" width="13.28515625" style="20" customWidth="1"/>
    <col min="8965" max="8965" width="15" style="20" customWidth="1"/>
    <col min="8966" max="8966" width="16.5703125" style="20" customWidth="1"/>
    <col min="8967" max="8967" width="13.42578125" style="20" customWidth="1"/>
    <col min="8968" max="8968" width="14" style="20" customWidth="1"/>
    <col min="8969" max="8969" width="15" style="20" customWidth="1"/>
    <col min="8970" max="9216" width="11.42578125" style="20"/>
    <col min="9217" max="9217" width="5" style="20" customWidth="1"/>
    <col min="9218" max="9218" width="43" style="20" customWidth="1"/>
    <col min="9219" max="9219" width="12.85546875" style="20" customWidth="1"/>
    <col min="9220" max="9220" width="13.28515625" style="20" customWidth="1"/>
    <col min="9221" max="9221" width="15" style="20" customWidth="1"/>
    <col min="9222" max="9222" width="16.5703125" style="20" customWidth="1"/>
    <col min="9223" max="9223" width="13.42578125" style="20" customWidth="1"/>
    <col min="9224" max="9224" width="14" style="20" customWidth="1"/>
    <col min="9225" max="9225" width="15" style="20" customWidth="1"/>
    <col min="9226" max="9472" width="11.42578125" style="20"/>
    <col min="9473" max="9473" width="5" style="20" customWidth="1"/>
    <col min="9474" max="9474" width="43" style="20" customWidth="1"/>
    <col min="9475" max="9475" width="12.85546875" style="20" customWidth="1"/>
    <col min="9476" max="9476" width="13.28515625" style="20" customWidth="1"/>
    <col min="9477" max="9477" width="15" style="20" customWidth="1"/>
    <col min="9478" max="9478" width="16.5703125" style="20" customWidth="1"/>
    <col min="9479" max="9479" width="13.42578125" style="20" customWidth="1"/>
    <col min="9480" max="9480" width="14" style="20" customWidth="1"/>
    <col min="9481" max="9481" width="15" style="20" customWidth="1"/>
    <col min="9482" max="9728" width="11.42578125" style="20"/>
    <col min="9729" max="9729" width="5" style="20" customWidth="1"/>
    <col min="9730" max="9730" width="43" style="20" customWidth="1"/>
    <col min="9731" max="9731" width="12.85546875" style="20" customWidth="1"/>
    <col min="9732" max="9732" width="13.28515625" style="20" customWidth="1"/>
    <col min="9733" max="9733" width="15" style="20" customWidth="1"/>
    <col min="9734" max="9734" width="16.5703125" style="20" customWidth="1"/>
    <col min="9735" max="9735" width="13.42578125" style="20" customWidth="1"/>
    <col min="9736" max="9736" width="14" style="20" customWidth="1"/>
    <col min="9737" max="9737" width="15" style="20" customWidth="1"/>
    <col min="9738" max="9984" width="11.42578125" style="20"/>
    <col min="9985" max="9985" width="5" style="20" customWidth="1"/>
    <col min="9986" max="9986" width="43" style="20" customWidth="1"/>
    <col min="9987" max="9987" width="12.85546875" style="20" customWidth="1"/>
    <col min="9988" max="9988" width="13.28515625" style="20" customWidth="1"/>
    <col min="9989" max="9989" width="15" style="20" customWidth="1"/>
    <col min="9990" max="9990" width="16.5703125" style="20" customWidth="1"/>
    <col min="9991" max="9991" width="13.42578125" style="20" customWidth="1"/>
    <col min="9992" max="9992" width="14" style="20" customWidth="1"/>
    <col min="9993" max="9993" width="15" style="20" customWidth="1"/>
    <col min="9994" max="10240" width="11.42578125" style="20"/>
    <col min="10241" max="10241" width="5" style="20" customWidth="1"/>
    <col min="10242" max="10242" width="43" style="20" customWidth="1"/>
    <col min="10243" max="10243" width="12.85546875" style="20" customWidth="1"/>
    <col min="10244" max="10244" width="13.28515625" style="20" customWidth="1"/>
    <col min="10245" max="10245" width="15" style="20" customWidth="1"/>
    <col min="10246" max="10246" width="16.5703125" style="20" customWidth="1"/>
    <col min="10247" max="10247" width="13.42578125" style="20" customWidth="1"/>
    <col min="10248" max="10248" width="14" style="20" customWidth="1"/>
    <col min="10249" max="10249" width="15" style="20" customWidth="1"/>
    <col min="10250" max="10496" width="11.42578125" style="20"/>
    <col min="10497" max="10497" width="5" style="20" customWidth="1"/>
    <col min="10498" max="10498" width="43" style="20" customWidth="1"/>
    <col min="10499" max="10499" width="12.85546875" style="20" customWidth="1"/>
    <col min="10500" max="10500" width="13.28515625" style="20" customWidth="1"/>
    <col min="10501" max="10501" width="15" style="20" customWidth="1"/>
    <col min="10502" max="10502" width="16.5703125" style="20" customWidth="1"/>
    <col min="10503" max="10503" width="13.42578125" style="20" customWidth="1"/>
    <col min="10504" max="10504" width="14" style="20" customWidth="1"/>
    <col min="10505" max="10505" width="15" style="20" customWidth="1"/>
    <col min="10506" max="10752" width="11.42578125" style="20"/>
    <col min="10753" max="10753" width="5" style="20" customWidth="1"/>
    <col min="10754" max="10754" width="43" style="20" customWidth="1"/>
    <col min="10755" max="10755" width="12.85546875" style="20" customWidth="1"/>
    <col min="10756" max="10756" width="13.28515625" style="20" customWidth="1"/>
    <col min="10757" max="10757" width="15" style="20" customWidth="1"/>
    <col min="10758" max="10758" width="16.5703125" style="20" customWidth="1"/>
    <col min="10759" max="10759" width="13.42578125" style="20" customWidth="1"/>
    <col min="10760" max="10760" width="14" style="20" customWidth="1"/>
    <col min="10761" max="10761" width="15" style="20" customWidth="1"/>
    <col min="10762" max="11008" width="11.42578125" style="20"/>
    <col min="11009" max="11009" width="5" style="20" customWidth="1"/>
    <col min="11010" max="11010" width="43" style="20" customWidth="1"/>
    <col min="11011" max="11011" width="12.85546875" style="20" customWidth="1"/>
    <col min="11012" max="11012" width="13.28515625" style="20" customWidth="1"/>
    <col min="11013" max="11013" width="15" style="20" customWidth="1"/>
    <col min="11014" max="11014" width="16.5703125" style="20" customWidth="1"/>
    <col min="11015" max="11015" width="13.42578125" style="20" customWidth="1"/>
    <col min="11016" max="11016" width="14" style="20" customWidth="1"/>
    <col min="11017" max="11017" width="15" style="20" customWidth="1"/>
    <col min="11018" max="11264" width="11.42578125" style="20"/>
    <col min="11265" max="11265" width="5" style="20" customWidth="1"/>
    <col min="11266" max="11266" width="43" style="20" customWidth="1"/>
    <col min="11267" max="11267" width="12.85546875" style="20" customWidth="1"/>
    <col min="11268" max="11268" width="13.28515625" style="20" customWidth="1"/>
    <col min="11269" max="11269" width="15" style="20" customWidth="1"/>
    <col min="11270" max="11270" width="16.5703125" style="20" customWidth="1"/>
    <col min="11271" max="11271" width="13.42578125" style="20" customWidth="1"/>
    <col min="11272" max="11272" width="14" style="20" customWidth="1"/>
    <col min="11273" max="11273" width="15" style="20" customWidth="1"/>
    <col min="11274" max="11520" width="11.42578125" style="20"/>
    <col min="11521" max="11521" width="5" style="20" customWidth="1"/>
    <col min="11522" max="11522" width="43" style="20" customWidth="1"/>
    <col min="11523" max="11523" width="12.85546875" style="20" customWidth="1"/>
    <col min="11524" max="11524" width="13.28515625" style="20" customWidth="1"/>
    <col min="11525" max="11525" width="15" style="20" customWidth="1"/>
    <col min="11526" max="11526" width="16.5703125" style="20" customWidth="1"/>
    <col min="11527" max="11527" width="13.42578125" style="20" customWidth="1"/>
    <col min="11528" max="11528" width="14" style="20" customWidth="1"/>
    <col min="11529" max="11529" width="15" style="20" customWidth="1"/>
    <col min="11530" max="11776" width="11.42578125" style="20"/>
    <col min="11777" max="11777" width="5" style="20" customWidth="1"/>
    <col min="11778" max="11778" width="43" style="20" customWidth="1"/>
    <col min="11779" max="11779" width="12.85546875" style="20" customWidth="1"/>
    <col min="11780" max="11780" width="13.28515625" style="20" customWidth="1"/>
    <col min="11781" max="11781" width="15" style="20" customWidth="1"/>
    <col min="11782" max="11782" width="16.5703125" style="20" customWidth="1"/>
    <col min="11783" max="11783" width="13.42578125" style="20" customWidth="1"/>
    <col min="11784" max="11784" width="14" style="20" customWidth="1"/>
    <col min="11785" max="11785" width="15" style="20" customWidth="1"/>
    <col min="11786" max="12032" width="11.42578125" style="20"/>
    <col min="12033" max="12033" width="5" style="20" customWidth="1"/>
    <col min="12034" max="12034" width="43" style="20" customWidth="1"/>
    <col min="12035" max="12035" width="12.85546875" style="20" customWidth="1"/>
    <col min="12036" max="12036" width="13.28515625" style="20" customWidth="1"/>
    <col min="12037" max="12037" width="15" style="20" customWidth="1"/>
    <col min="12038" max="12038" width="16.5703125" style="20" customWidth="1"/>
    <col min="12039" max="12039" width="13.42578125" style="20" customWidth="1"/>
    <col min="12040" max="12040" width="14" style="20" customWidth="1"/>
    <col min="12041" max="12041" width="15" style="20" customWidth="1"/>
    <col min="12042" max="12288" width="11.42578125" style="20"/>
    <col min="12289" max="12289" width="5" style="20" customWidth="1"/>
    <col min="12290" max="12290" width="43" style="20" customWidth="1"/>
    <col min="12291" max="12291" width="12.85546875" style="20" customWidth="1"/>
    <col min="12292" max="12292" width="13.28515625" style="20" customWidth="1"/>
    <col min="12293" max="12293" width="15" style="20" customWidth="1"/>
    <col min="12294" max="12294" width="16.5703125" style="20" customWidth="1"/>
    <col min="12295" max="12295" width="13.42578125" style="20" customWidth="1"/>
    <col min="12296" max="12296" width="14" style="20" customWidth="1"/>
    <col min="12297" max="12297" width="15" style="20" customWidth="1"/>
    <col min="12298" max="12544" width="11.42578125" style="20"/>
    <col min="12545" max="12545" width="5" style="20" customWidth="1"/>
    <col min="12546" max="12546" width="43" style="20" customWidth="1"/>
    <col min="12547" max="12547" width="12.85546875" style="20" customWidth="1"/>
    <col min="12548" max="12548" width="13.28515625" style="20" customWidth="1"/>
    <col min="12549" max="12549" width="15" style="20" customWidth="1"/>
    <col min="12550" max="12550" width="16.5703125" style="20" customWidth="1"/>
    <col min="12551" max="12551" width="13.42578125" style="20" customWidth="1"/>
    <col min="12552" max="12552" width="14" style="20" customWidth="1"/>
    <col min="12553" max="12553" width="15" style="20" customWidth="1"/>
    <col min="12554" max="12800" width="11.42578125" style="20"/>
    <col min="12801" max="12801" width="5" style="20" customWidth="1"/>
    <col min="12802" max="12802" width="43" style="20" customWidth="1"/>
    <col min="12803" max="12803" width="12.85546875" style="20" customWidth="1"/>
    <col min="12804" max="12804" width="13.28515625" style="20" customWidth="1"/>
    <col min="12805" max="12805" width="15" style="20" customWidth="1"/>
    <col min="12806" max="12806" width="16.5703125" style="20" customWidth="1"/>
    <col min="12807" max="12807" width="13.42578125" style="20" customWidth="1"/>
    <col min="12808" max="12808" width="14" style="20" customWidth="1"/>
    <col min="12809" max="12809" width="15" style="20" customWidth="1"/>
    <col min="12810" max="13056" width="11.42578125" style="20"/>
    <col min="13057" max="13057" width="5" style="20" customWidth="1"/>
    <col min="13058" max="13058" width="43" style="20" customWidth="1"/>
    <col min="13059" max="13059" width="12.85546875" style="20" customWidth="1"/>
    <col min="13060" max="13060" width="13.28515625" style="20" customWidth="1"/>
    <col min="13061" max="13061" width="15" style="20" customWidth="1"/>
    <col min="13062" max="13062" width="16.5703125" style="20" customWidth="1"/>
    <col min="13063" max="13063" width="13.42578125" style="20" customWidth="1"/>
    <col min="13064" max="13064" width="14" style="20" customWidth="1"/>
    <col min="13065" max="13065" width="15" style="20" customWidth="1"/>
    <col min="13066" max="13312" width="11.42578125" style="20"/>
    <col min="13313" max="13313" width="5" style="20" customWidth="1"/>
    <col min="13314" max="13314" width="43" style="20" customWidth="1"/>
    <col min="13315" max="13315" width="12.85546875" style="20" customWidth="1"/>
    <col min="13316" max="13316" width="13.28515625" style="20" customWidth="1"/>
    <col min="13317" max="13317" width="15" style="20" customWidth="1"/>
    <col min="13318" max="13318" width="16.5703125" style="20" customWidth="1"/>
    <col min="13319" max="13319" width="13.42578125" style="20" customWidth="1"/>
    <col min="13320" max="13320" width="14" style="20" customWidth="1"/>
    <col min="13321" max="13321" width="15" style="20" customWidth="1"/>
    <col min="13322" max="13568" width="11.42578125" style="20"/>
    <col min="13569" max="13569" width="5" style="20" customWidth="1"/>
    <col min="13570" max="13570" width="43" style="20" customWidth="1"/>
    <col min="13571" max="13571" width="12.85546875" style="20" customWidth="1"/>
    <col min="13572" max="13572" width="13.28515625" style="20" customWidth="1"/>
    <col min="13573" max="13573" width="15" style="20" customWidth="1"/>
    <col min="13574" max="13574" width="16.5703125" style="20" customWidth="1"/>
    <col min="13575" max="13575" width="13.42578125" style="20" customWidth="1"/>
    <col min="13576" max="13576" width="14" style="20" customWidth="1"/>
    <col min="13577" max="13577" width="15" style="20" customWidth="1"/>
    <col min="13578" max="13824" width="11.42578125" style="20"/>
    <col min="13825" max="13825" width="5" style="20" customWidth="1"/>
    <col min="13826" max="13826" width="43" style="20" customWidth="1"/>
    <col min="13827" max="13827" width="12.85546875" style="20" customWidth="1"/>
    <col min="13828" max="13828" width="13.28515625" style="20" customWidth="1"/>
    <col min="13829" max="13829" width="15" style="20" customWidth="1"/>
    <col min="13830" max="13830" width="16.5703125" style="20" customWidth="1"/>
    <col min="13831" max="13831" width="13.42578125" style="20" customWidth="1"/>
    <col min="13832" max="13832" width="14" style="20" customWidth="1"/>
    <col min="13833" max="13833" width="15" style="20" customWidth="1"/>
    <col min="13834" max="14080" width="11.42578125" style="20"/>
    <col min="14081" max="14081" width="5" style="20" customWidth="1"/>
    <col min="14082" max="14082" width="43" style="20" customWidth="1"/>
    <col min="14083" max="14083" width="12.85546875" style="20" customWidth="1"/>
    <col min="14084" max="14084" width="13.28515625" style="20" customWidth="1"/>
    <col min="14085" max="14085" width="15" style="20" customWidth="1"/>
    <col min="14086" max="14086" width="16.5703125" style="20" customWidth="1"/>
    <col min="14087" max="14087" width="13.42578125" style="20" customWidth="1"/>
    <col min="14088" max="14088" width="14" style="20" customWidth="1"/>
    <col min="14089" max="14089" width="15" style="20" customWidth="1"/>
    <col min="14090" max="14336" width="11.42578125" style="20"/>
    <col min="14337" max="14337" width="5" style="20" customWidth="1"/>
    <col min="14338" max="14338" width="43" style="20" customWidth="1"/>
    <col min="14339" max="14339" width="12.85546875" style="20" customWidth="1"/>
    <col min="14340" max="14340" width="13.28515625" style="20" customWidth="1"/>
    <col min="14341" max="14341" width="15" style="20" customWidth="1"/>
    <col min="14342" max="14342" width="16.5703125" style="20" customWidth="1"/>
    <col min="14343" max="14343" width="13.42578125" style="20" customWidth="1"/>
    <col min="14344" max="14344" width="14" style="20" customWidth="1"/>
    <col min="14345" max="14345" width="15" style="20" customWidth="1"/>
    <col min="14346" max="14592" width="11.42578125" style="20"/>
    <col min="14593" max="14593" width="5" style="20" customWidth="1"/>
    <col min="14594" max="14594" width="43" style="20" customWidth="1"/>
    <col min="14595" max="14595" width="12.85546875" style="20" customWidth="1"/>
    <col min="14596" max="14596" width="13.28515625" style="20" customWidth="1"/>
    <col min="14597" max="14597" width="15" style="20" customWidth="1"/>
    <col min="14598" max="14598" width="16.5703125" style="20" customWidth="1"/>
    <col min="14599" max="14599" width="13.42578125" style="20" customWidth="1"/>
    <col min="14600" max="14600" width="14" style="20" customWidth="1"/>
    <col min="14601" max="14601" width="15" style="20" customWidth="1"/>
    <col min="14602" max="14848" width="11.42578125" style="20"/>
    <col min="14849" max="14849" width="5" style="20" customWidth="1"/>
    <col min="14850" max="14850" width="43" style="20" customWidth="1"/>
    <col min="14851" max="14851" width="12.85546875" style="20" customWidth="1"/>
    <col min="14852" max="14852" width="13.28515625" style="20" customWidth="1"/>
    <col min="14853" max="14853" width="15" style="20" customWidth="1"/>
    <col min="14854" max="14854" width="16.5703125" style="20" customWidth="1"/>
    <col min="14855" max="14855" width="13.42578125" style="20" customWidth="1"/>
    <col min="14856" max="14856" width="14" style="20" customWidth="1"/>
    <col min="14857" max="14857" width="15" style="20" customWidth="1"/>
    <col min="14858" max="15104" width="11.42578125" style="20"/>
    <col min="15105" max="15105" width="5" style="20" customWidth="1"/>
    <col min="15106" max="15106" width="43" style="20" customWidth="1"/>
    <col min="15107" max="15107" width="12.85546875" style="20" customWidth="1"/>
    <col min="15108" max="15108" width="13.28515625" style="20" customWidth="1"/>
    <col min="15109" max="15109" width="15" style="20" customWidth="1"/>
    <col min="15110" max="15110" width="16.5703125" style="20" customWidth="1"/>
    <col min="15111" max="15111" width="13.42578125" style="20" customWidth="1"/>
    <col min="15112" max="15112" width="14" style="20" customWidth="1"/>
    <col min="15113" max="15113" width="15" style="20" customWidth="1"/>
    <col min="15114" max="15360" width="11.42578125" style="20"/>
    <col min="15361" max="15361" width="5" style="20" customWidth="1"/>
    <col min="15362" max="15362" width="43" style="20" customWidth="1"/>
    <col min="15363" max="15363" width="12.85546875" style="20" customWidth="1"/>
    <col min="15364" max="15364" width="13.28515625" style="20" customWidth="1"/>
    <col min="15365" max="15365" width="15" style="20" customWidth="1"/>
    <col min="15366" max="15366" width="16.5703125" style="20" customWidth="1"/>
    <col min="15367" max="15367" width="13.42578125" style="20" customWidth="1"/>
    <col min="15368" max="15368" width="14" style="20" customWidth="1"/>
    <col min="15369" max="15369" width="15" style="20" customWidth="1"/>
    <col min="15370" max="15616" width="11.42578125" style="20"/>
    <col min="15617" max="15617" width="5" style="20" customWidth="1"/>
    <col min="15618" max="15618" width="43" style="20" customWidth="1"/>
    <col min="15619" max="15619" width="12.85546875" style="20" customWidth="1"/>
    <col min="15620" max="15620" width="13.28515625" style="20" customWidth="1"/>
    <col min="15621" max="15621" width="15" style="20" customWidth="1"/>
    <col min="15622" max="15622" width="16.5703125" style="20" customWidth="1"/>
    <col min="15623" max="15623" width="13.42578125" style="20" customWidth="1"/>
    <col min="15624" max="15624" width="14" style="20" customWidth="1"/>
    <col min="15625" max="15625" width="15" style="20" customWidth="1"/>
    <col min="15626" max="15872" width="11.42578125" style="20"/>
    <col min="15873" max="15873" width="5" style="20" customWidth="1"/>
    <col min="15874" max="15874" width="43" style="20" customWidth="1"/>
    <col min="15875" max="15875" width="12.85546875" style="20" customWidth="1"/>
    <col min="15876" max="15876" width="13.28515625" style="20" customWidth="1"/>
    <col min="15877" max="15877" width="15" style="20" customWidth="1"/>
    <col min="15878" max="15878" width="16.5703125" style="20" customWidth="1"/>
    <col min="15879" max="15879" width="13.42578125" style="20" customWidth="1"/>
    <col min="15880" max="15880" width="14" style="20" customWidth="1"/>
    <col min="15881" max="15881" width="15" style="20" customWidth="1"/>
    <col min="15882" max="16128" width="11.42578125" style="20"/>
    <col min="16129" max="16129" width="5" style="20" customWidth="1"/>
    <col min="16130" max="16130" width="43" style="20" customWidth="1"/>
    <col min="16131" max="16131" width="12.85546875" style="20" customWidth="1"/>
    <col min="16132" max="16132" width="13.28515625" style="20" customWidth="1"/>
    <col min="16133" max="16133" width="15" style="20" customWidth="1"/>
    <col min="16134" max="16134" width="16.5703125" style="20" customWidth="1"/>
    <col min="16135" max="16135" width="13.42578125" style="20" customWidth="1"/>
    <col min="16136" max="16136" width="14" style="20" customWidth="1"/>
    <col min="16137" max="16137" width="15" style="20" customWidth="1"/>
    <col min="16138" max="16384" width="11.42578125" style="20"/>
  </cols>
  <sheetData>
    <row r="1" spans="2:9" ht="13.5" thickBot="1" x14ac:dyDescent="0.25"/>
    <row r="2" spans="2:9" ht="13.5" thickBot="1" x14ac:dyDescent="0.25">
      <c r="B2" s="162" t="s">
        <v>0</v>
      </c>
      <c r="C2" s="163"/>
      <c r="D2" s="163"/>
      <c r="E2" s="163"/>
      <c r="F2" s="163"/>
      <c r="G2" s="163"/>
      <c r="H2" s="163"/>
      <c r="I2" s="164"/>
    </row>
    <row r="3" spans="2:9" ht="13.5" thickBot="1" x14ac:dyDescent="0.25">
      <c r="B3" s="165" t="s">
        <v>124</v>
      </c>
      <c r="C3" s="166"/>
      <c r="D3" s="166"/>
      <c r="E3" s="166"/>
      <c r="F3" s="166"/>
      <c r="G3" s="166"/>
      <c r="H3" s="166"/>
      <c r="I3" s="167"/>
    </row>
    <row r="4" spans="2:9" ht="13.5" thickBot="1" x14ac:dyDescent="0.25">
      <c r="B4" s="165" t="s">
        <v>125</v>
      </c>
      <c r="C4" s="166"/>
      <c r="D4" s="166"/>
      <c r="E4" s="166"/>
      <c r="F4" s="166"/>
      <c r="G4" s="166"/>
      <c r="H4" s="166"/>
      <c r="I4" s="167"/>
    </row>
    <row r="5" spans="2:9" ht="13.5" thickBot="1" x14ac:dyDescent="0.25">
      <c r="B5" s="165" t="s">
        <v>3</v>
      </c>
      <c r="C5" s="166"/>
      <c r="D5" s="166"/>
      <c r="E5" s="166"/>
      <c r="F5" s="166"/>
      <c r="G5" s="166"/>
      <c r="H5" s="166"/>
      <c r="I5" s="167"/>
    </row>
    <row r="6" spans="2:9" ht="76.5" x14ac:dyDescent="0.2">
      <c r="B6" s="21" t="s">
        <v>126</v>
      </c>
      <c r="C6" s="21" t="s">
        <v>127</v>
      </c>
      <c r="D6" s="21" t="s">
        <v>128</v>
      </c>
      <c r="E6" s="21" t="s">
        <v>129</v>
      </c>
      <c r="F6" s="21" t="s">
        <v>130</v>
      </c>
      <c r="G6" s="21" t="s">
        <v>131</v>
      </c>
      <c r="H6" s="21" t="s">
        <v>132</v>
      </c>
      <c r="I6" s="21" t="s">
        <v>133</v>
      </c>
    </row>
    <row r="7" spans="2:9" ht="13.5" thickBot="1" x14ac:dyDescent="0.25">
      <c r="B7" s="22" t="s">
        <v>134</v>
      </c>
      <c r="C7" s="22" t="s">
        <v>135</v>
      </c>
      <c r="D7" s="22" t="s">
        <v>136</v>
      </c>
      <c r="E7" s="22" t="s">
        <v>137</v>
      </c>
      <c r="F7" s="22" t="s">
        <v>138</v>
      </c>
      <c r="G7" s="22" t="s">
        <v>139</v>
      </c>
      <c r="H7" s="22" t="s">
        <v>140</v>
      </c>
      <c r="I7" s="22" t="s">
        <v>141</v>
      </c>
    </row>
    <row r="8" spans="2:9" ht="12.75" customHeight="1" x14ac:dyDescent="0.2">
      <c r="B8" s="23" t="s">
        <v>142</v>
      </c>
      <c r="C8" s="24">
        <f t="shared" ref="C8:I8" si="0">C9+C13</f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</row>
    <row r="9" spans="2:9" ht="12.75" customHeight="1" x14ac:dyDescent="0.2">
      <c r="B9" s="23" t="s">
        <v>143</v>
      </c>
      <c r="C9" s="24">
        <f t="shared" ref="C9:I9" si="1">SUM(C10:C12)</f>
        <v>0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  <c r="I9" s="24">
        <f t="shared" si="1"/>
        <v>0</v>
      </c>
    </row>
    <row r="10" spans="2:9" x14ac:dyDescent="0.2">
      <c r="B10" s="25" t="s">
        <v>144</v>
      </c>
      <c r="C10" s="24">
        <v>0</v>
      </c>
      <c r="D10" s="24">
        <v>0</v>
      </c>
      <c r="E10" s="24">
        <v>0</v>
      </c>
      <c r="F10" s="24"/>
      <c r="G10" s="26">
        <v>0</v>
      </c>
      <c r="H10" s="24">
        <v>0</v>
      </c>
      <c r="I10" s="24">
        <v>0</v>
      </c>
    </row>
    <row r="11" spans="2:9" x14ac:dyDescent="0.2">
      <c r="B11" s="25" t="s">
        <v>145</v>
      </c>
      <c r="C11" s="26">
        <v>0</v>
      </c>
      <c r="D11" s="26">
        <v>0</v>
      </c>
      <c r="E11" s="26">
        <v>0</v>
      </c>
      <c r="F11" s="26"/>
      <c r="G11" s="26">
        <v>0</v>
      </c>
      <c r="H11" s="26">
        <v>0</v>
      </c>
      <c r="I11" s="26">
        <v>0</v>
      </c>
    </row>
    <row r="12" spans="2:9" x14ac:dyDescent="0.2">
      <c r="B12" s="25" t="s">
        <v>146</v>
      </c>
      <c r="C12" s="26">
        <v>0</v>
      </c>
      <c r="D12" s="26">
        <v>0</v>
      </c>
      <c r="E12" s="26">
        <v>0</v>
      </c>
      <c r="F12" s="26"/>
      <c r="G12" s="26">
        <v>0</v>
      </c>
      <c r="H12" s="26">
        <v>0</v>
      </c>
      <c r="I12" s="26">
        <v>0</v>
      </c>
    </row>
    <row r="13" spans="2:9" ht="12.75" customHeight="1" x14ac:dyDescent="0.2">
      <c r="B13" s="23" t="s">
        <v>147</v>
      </c>
      <c r="C13" s="24">
        <f t="shared" ref="C13:I13" si="2">SUM(C14:C16)</f>
        <v>0</v>
      </c>
      <c r="D13" s="24">
        <f t="shared" si="2"/>
        <v>0</v>
      </c>
      <c r="E13" s="24">
        <f t="shared" si="2"/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  <c r="I13" s="24">
        <f t="shared" si="2"/>
        <v>0</v>
      </c>
    </row>
    <row r="14" spans="2:9" x14ac:dyDescent="0.2">
      <c r="B14" s="25" t="s">
        <v>148</v>
      </c>
      <c r="C14" s="24">
        <v>0</v>
      </c>
      <c r="D14" s="24">
        <v>0</v>
      </c>
      <c r="E14" s="24">
        <v>0</v>
      </c>
      <c r="F14" s="24"/>
      <c r="G14" s="26">
        <v>0</v>
      </c>
      <c r="H14" s="24">
        <v>0</v>
      </c>
      <c r="I14" s="24">
        <v>0</v>
      </c>
    </row>
    <row r="15" spans="2:9" x14ac:dyDescent="0.2">
      <c r="B15" s="25" t="s">
        <v>149</v>
      </c>
      <c r="C15" s="26">
        <v>0</v>
      </c>
      <c r="D15" s="26">
        <v>0</v>
      </c>
      <c r="E15" s="26">
        <v>0</v>
      </c>
      <c r="F15" s="26"/>
      <c r="G15" s="26">
        <v>0</v>
      </c>
      <c r="H15" s="26">
        <v>0</v>
      </c>
      <c r="I15" s="26">
        <v>0</v>
      </c>
    </row>
    <row r="16" spans="2:9" x14ac:dyDescent="0.2">
      <c r="B16" s="25" t="s">
        <v>150</v>
      </c>
      <c r="C16" s="26">
        <v>0</v>
      </c>
      <c r="D16" s="26">
        <v>0</v>
      </c>
      <c r="E16" s="26">
        <v>0</v>
      </c>
      <c r="F16" s="26"/>
      <c r="G16" s="26">
        <v>0</v>
      </c>
      <c r="H16" s="26">
        <v>0</v>
      </c>
      <c r="I16" s="26">
        <v>0</v>
      </c>
    </row>
    <row r="17" spans="2:9" x14ac:dyDescent="0.2">
      <c r="B17" s="23" t="s">
        <v>151</v>
      </c>
      <c r="C17" s="24">
        <v>120392.96000000001</v>
      </c>
      <c r="D17" s="27"/>
      <c r="E17" s="27"/>
      <c r="F17" s="27"/>
      <c r="G17" s="26">
        <v>143235.45000000001</v>
      </c>
      <c r="H17" s="27"/>
      <c r="I17" s="27"/>
    </row>
    <row r="18" spans="2:9" x14ac:dyDescent="0.2">
      <c r="B18" s="28"/>
      <c r="C18" s="26"/>
      <c r="D18" s="26"/>
      <c r="E18" s="26"/>
      <c r="F18" s="26"/>
      <c r="G18" s="26"/>
      <c r="H18" s="26"/>
      <c r="I18" s="26"/>
    </row>
    <row r="19" spans="2:9" ht="12.75" customHeight="1" x14ac:dyDescent="0.2">
      <c r="B19" s="29" t="s">
        <v>152</v>
      </c>
      <c r="C19" s="24">
        <f>C8+C17</f>
        <v>120392.96000000001</v>
      </c>
      <c r="D19" s="24">
        <f t="shared" ref="D19:I19" si="3">D8+D17</f>
        <v>0</v>
      </c>
      <c r="E19" s="24">
        <f t="shared" si="3"/>
        <v>0</v>
      </c>
      <c r="F19" s="24">
        <f t="shared" si="3"/>
        <v>0</v>
      </c>
      <c r="G19" s="24">
        <f t="shared" si="3"/>
        <v>143235.45000000001</v>
      </c>
      <c r="H19" s="24">
        <f t="shared" si="3"/>
        <v>0</v>
      </c>
      <c r="I19" s="24">
        <f t="shared" si="3"/>
        <v>0</v>
      </c>
    </row>
    <row r="20" spans="2:9" x14ac:dyDescent="0.2">
      <c r="B20" s="23"/>
      <c r="C20" s="24"/>
      <c r="D20" s="24"/>
      <c r="E20" s="24"/>
      <c r="F20" s="24"/>
      <c r="G20" s="24"/>
      <c r="H20" s="24"/>
      <c r="I20" s="24"/>
    </row>
    <row r="21" spans="2:9" ht="12.75" customHeight="1" x14ac:dyDescent="0.2">
      <c r="B21" s="23" t="s">
        <v>153</v>
      </c>
      <c r="C21" s="24">
        <f t="shared" ref="C21:I21" si="4">SUM(C22:C24)</f>
        <v>0</v>
      </c>
      <c r="D21" s="24">
        <f t="shared" si="4"/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24">
        <f t="shared" si="4"/>
        <v>0</v>
      </c>
    </row>
    <row r="22" spans="2:9" ht="12.75" customHeight="1" x14ac:dyDescent="0.2">
      <c r="B22" s="28" t="s">
        <v>154</v>
      </c>
      <c r="C22" s="26"/>
      <c r="D22" s="26"/>
      <c r="E22" s="26"/>
      <c r="F22" s="26"/>
      <c r="G22" s="26">
        <f>C22+D22-E22+F22</f>
        <v>0</v>
      </c>
      <c r="H22" s="26"/>
      <c r="I22" s="26"/>
    </row>
    <row r="23" spans="2:9" ht="12.75" customHeight="1" x14ac:dyDescent="0.2">
      <c r="B23" s="28" t="s">
        <v>155</v>
      </c>
      <c r="C23" s="26"/>
      <c r="D23" s="26"/>
      <c r="E23" s="26"/>
      <c r="F23" s="26"/>
      <c r="G23" s="26">
        <f>C23+D23-E23+F23</f>
        <v>0</v>
      </c>
      <c r="H23" s="26"/>
      <c r="I23" s="26"/>
    </row>
    <row r="24" spans="2:9" ht="12.75" customHeight="1" x14ac:dyDescent="0.2">
      <c r="B24" s="28" t="s">
        <v>156</v>
      </c>
      <c r="C24" s="26"/>
      <c r="D24" s="26"/>
      <c r="E24" s="26"/>
      <c r="F24" s="26"/>
      <c r="G24" s="26">
        <f>C24+D24-E24+F24</f>
        <v>0</v>
      </c>
      <c r="H24" s="26"/>
      <c r="I24" s="26"/>
    </row>
    <row r="25" spans="2:9" x14ac:dyDescent="0.2">
      <c r="B25" s="30"/>
      <c r="C25" s="31"/>
      <c r="D25" s="31"/>
      <c r="E25" s="31"/>
      <c r="F25" s="31"/>
      <c r="G25" s="31"/>
      <c r="H25" s="31"/>
      <c r="I25" s="31"/>
    </row>
    <row r="26" spans="2:9" ht="25.5" x14ac:dyDescent="0.2">
      <c r="B26" s="29" t="s">
        <v>157</v>
      </c>
      <c r="C26" s="24">
        <f t="shared" ref="C26:I26" si="5">SUM(C27:C29)</f>
        <v>0</v>
      </c>
      <c r="D26" s="24">
        <f t="shared" si="5"/>
        <v>0</v>
      </c>
      <c r="E26" s="24">
        <f t="shared" si="5"/>
        <v>0</v>
      </c>
      <c r="F26" s="24">
        <f t="shared" si="5"/>
        <v>0</v>
      </c>
      <c r="G26" s="24">
        <f t="shared" si="5"/>
        <v>0</v>
      </c>
      <c r="H26" s="24">
        <f t="shared" si="5"/>
        <v>0</v>
      </c>
      <c r="I26" s="24">
        <f t="shared" si="5"/>
        <v>0</v>
      </c>
    </row>
    <row r="27" spans="2:9" ht="12.75" customHeight="1" x14ac:dyDescent="0.2">
      <c r="B27" s="28" t="s">
        <v>158</v>
      </c>
      <c r="C27" s="26"/>
      <c r="D27" s="26"/>
      <c r="E27" s="26"/>
      <c r="F27" s="26"/>
      <c r="G27" s="26">
        <f>C27+D27-E27+F27</f>
        <v>0</v>
      </c>
      <c r="H27" s="26"/>
      <c r="I27" s="26"/>
    </row>
    <row r="28" spans="2:9" ht="12.75" customHeight="1" x14ac:dyDescent="0.2">
      <c r="B28" s="28" t="s">
        <v>159</v>
      </c>
      <c r="C28" s="26"/>
      <c r="D28" s="26"/>
      <c r="E28" s="26"/>
      <c r="F28" s="26"/>
      <c r="G28" s="26">
        <f>C28+D28-E28+F28</f>
        <v>0</v>
      </c>
      <c r="H28" s="26"/>
      <c r="I28" s="26"/>
    </row>
    <row r="29" spans="2:9" ht="12.75" customHeight="1" x14ac:dyDescent="0.2">
      <c r="B29" s="28" t="s">
        <v>160</v>
      </c>
      <c r="C29" s="26"/>
      <c r="D29" s="26"/>
      <c r="E29" s="26"/>
      <c r="F29" s="26"/>
      <c r="G29" s="26">
        <f>C29+D29-E29+F29</f>
        <v>0</v>
      </c>
      <c r="H29" s="26"/>
      <c r="I29" s="26"/>
    </row>
    <row r="30" spans="2:9" ht="13.5" thickBot="1" x14ac:dyDescent="0.25">
      <c r="B30" s="32"/>
      <c r="C30" s="33"/>
      <c r="D30" s="33"/>
      <c r="E30" s="33"/>
      <c r="F30" s="33"/>
      <c r="G30" s="33"/>
      <c r="H30" s="33"/>
      <c r="I30" s="33"/>
    </row>
    <row r="31" spans="2:9" ht="18.75" customHeight="1" x14ac:dyDescent="0.2">
      <c r="B31" s="168" t="s">
        <v>161</v>
      </c>
      <c r="C31" s="168"/>
      <c r="D31" s="168"/>
      <c r="E31" s="168"/>
      <c r="F31" s="168"/>
      <c r="G31" s="168"/>
      <c r="H31" s="168"/>
      <c r="I31" s="168"/>
    </row>
    <row r="32" spans="2:9" x14ac:dyDescent="0.2">
      <c r="B32" s="34" t="s">
        <v>162</v>
      </c>
      <c r="C32" s="35"/>
      <c r="D32" s="36"/>
      <c r="E32" s="36"/>
      <c r="F32" s="36"/>
      <c r="G32" s="36"/>
      <c r="H32" s="36"/>
      <c r="I32" s="36"/>
    </row>
    <row r="33" spans="2:9" ht="13.5" thickBot="1" x14ac:dyDescent="0.25">
      <c r="B33" s="37"/>
      <c r="C33" s="35"/>
      <c r="D33" s="35"/>
      <c r="E33" s="35"/>
      <c r="F33" s="35"/>
      <c r="G33" s="35"/>
      <c r="H33" s="35"/>
      <c r="I33" s="35"/>
    </row>
    <row r="34" spans="2:9" ht="38.25" customHeight="1" x14ac:dyDescent="0.2">
      <c r="B34" s="160" t="s">
        <v>163</v>
      </c>
      <c r="C34" s="160" t="s">
        <v>164</v>
      </c>
      <c r="D34" s="160" t="s">
        <v>165</v>
      </c>
      <c r="E34" s="38" t="s">
        <v>166</v>
      </c>
      <c r="F34" s="160" t="s">
        <v>167</v>
      </c>
      <c r="G34" s="38" t="s">
        <v>168</v>
      </c>
      <c r="H34" s="35"/>
      <c r="I34" s="35"/>
    </row>
    <row r="35" spans="2:9" ht="15.75" customHeight="1" thickBot="1" x14ac:dyDescent="0.25">
      <c r="B35" s="161"/>
      <c r="C35" s="161"/>
      <c r="D35" s="161"/>
      <c r="E35" s="39" t="s">
        <v>169</v>
      </c>
      <c r="F35" s="161"/>
      <c r="G35" s="39" t="s">
        <v>170</v>
      </c>
      <c r="H35" s="35"/>
      <c r="I35" s="35"/>
    </row>
    <row r="36" spans="2:9" x14ac:dyDescent="0.2">
      <c r="B36" s="40" t="s">
        <v>171</v>
      </c>
      <c r="C36" s="24">
        <f>SUM(C37:C39)</f>
        <v>0</v>
      </c>
      <c r="D36" s="24">
        <f>SUM(D37:D39)</f>
        <v>0</v>
      </c>
      <c r="E36" s="24">
        <f>SUM(E37:E39)</f>
        <v>0</v>
      </c>
      <c r="F36" s="24">
        <f>SUM(F37:F39)</f>
        <v>0</v>
      </c>
      <c r="G36" s="24">
        <f>SUM(G37:G39)</f>
        <v>0</v>
      </c>
      <c r="H36" s="35"/>
      <c r="I36" s="35"/>
    </row>
    <row r="37" spans="2:9" x14ac:dyDescent="0.2">
      <c r="B37" s="28" t="s">
        <v>172</v>
      </c>
      <c r="C37" s="26"/>
      <c r="D37" s="26"/>
      <c r="E37" s="26"/>
      <c r="F37" s="26"/>
      <c r="G37" s="26"/>
      <c r="H37" s="35"/>
      <c r="I37" s="35"/>
    </row>
    <row r="38" spans="2:9" x14ac:dyDescent="0.2">
      <c r="B38" s="28" t="s">
        <v>173</v>
      </c>
      <c r="C38" s="26"/>
      <c r="D38" s="26"/>
      <c r="E38" s="26"/>
      <c r="F38" s="26"/>
      <c r="G38" s="26"/>
      <c r="H38" s="35"/>
      <c r="I38" s="35"/>
    </row>
    <row r="39" spans="2:9" ht="13.5" thickBot="1" x14ac:dyDescent="0.25">
      <c r="B39" s="41" t="s">
        <v>174</v>
      </c>
      <c r="C39" s="42"/>
      <c r="D39" s="42"/>
      <c r="E39" s="42"/>
      <c r="F39" s="42"/>
      <c r="G39" s="42"/>
      <c r="H39" s="35"/>
      <c r="I39" s="35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28000000000000003" right="0.7" top="0.75" bottom="0.75" header="0.3" footer="0.3"/>
  <pageSetup scale="6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workbookViewId="0">
      <selection activeCell="D35" sqref="D35"/>
    </sheetView>
  </sheetViews>
  <sheetFormatPr baseColWidth="10" defaultRowHeight="15" x14ac:dyDescent="0.25"/>
  <cols>
    <col min="1" max="1" width="2.42578125" customWidth="1"/>
    <col min="2" max="2" width="32.85546875" customWidth="1"/>
    <col min="3" max="3" width="12" customWidth="1"/>
    <col min="4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59" width="12" customWidth="1"/>
    <col min="260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5" width="12" customWidth="1"/>
    <col min="516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1" width="12" customWidth="1"/>
    <col min="772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27" width="12" customWidth="1"/>
    <col min="1028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3" width="12" customWidth="1"/>
    <col min="1284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39" width="12" customWidth="1"/>
    <col min="1540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5" width="12" customWidth="1"/>
    <col min="1796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1" width="12" customWidth="1"/>
    <col min="2052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07" width="12" customWidth="1"/>
    <col min="2308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3" width="12" customWidth="1"/>
    <col min="2564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19" width="12" customWidth="1"/>
    <col min="2820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5" width="12" customWidth="1"/>
    <col min="3076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1" width="12" customWidth="1"/>
    <col min="3332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87" width="12" customWidth="1"/>
    <col min="3588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3" width="12" customWidth="1"/>
    <col min="3844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099" width="12" customWidth="1"/>
    <col min="4100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5" width="12" customWidth="1"/>
    <col min="4356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1" width="12" customWidth="1"/>
    <col min="4612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67" width="12" customWidth="1"/>
    <col min="4868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3" width="12" customWidth="1"/>
    <col min="5124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79" width="12" customWidth="1"/>
    <col min="5380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5" width="12" customWidth="1"/>
    <col min="5636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1" width="12" customWidth="1"/>
    <col min="5892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47" width="12" customWidth="1"/>
    <col min="6148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3" width="12" customWidth="1"/>
    <col min="6404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59" width="12" customWidth="1"/>
    <col min="6660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5" width="12" customWidth="1"/>
    <col min="6916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1" width="12" customWidth="1"/>
    <col min="7172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27" width="12" customWidth="1"/>
    <col min="7428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3" width="12" customWidth="1"/>
    <col min="7684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39" width="12" customWidth="1"/>
    <col min="7940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5" width="12" customWidth="1"/>
    <col min="8196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1" width="12" customWidth="1"/>
    <col min="8452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07" width="12" customWidth="1"/>
    <col min="8708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3" width="12" customWidth="1"/>
    <col min="8964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19" width="12" customWidth="1"/>
    <col min="9220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5" width="12" customWidth="1"/>
    <col min="9476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1" width="12" customWidth="1"/>
    <col min="9732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87" width="12" customWidth="1"/>
    <col min="9988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3" width="12" customWidth="1"/>
    <col min="10244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499" width="12" customWidth="1"/>
    <col min="10500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5" width="12" customWidth="1"/>
    <col min="10756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1" width="12" customWidth="1"/>
    <col min="11012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67" width="12" customWidth="1"/>
    <col min="11268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3" width="12" customWidth="1"/>
    <col min="11524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79" width="12" customWidth="1"/>
    <col min="11780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5" width="12" customWidth="1"/>
    <col min="12036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1" width="12" customWidth="1"/>
    <col min="12292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47" width="12" customWidth="1"/>
    <col min="12548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3" width="12" customWidth="1"/>
    <col min="12804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59" width="12" customWidth="1"/>
    <col min="13060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5" width="12" customWidth="1"/>
    <col min="13316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1" width="12" customWidth="1"/>
    <col min="13572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27" width="12" customWidth="1"/>
    <col min="13828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3" width="12" customWidth="1"/>
    <col min="14084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39" width="12" customWidth="1"/>
    <col min="14340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5" width="12" customWidth="1"/>
    <col min="14596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1" width="12" customWidth="1"/>
    <col min="14852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07" width="12" customWidth="1"/>
    <col min="15108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3" width="12" customWidth="1"/>
    <col min="15364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19" width="12" customWidth="1"/>
    <col min="15620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5" width="12" customWidth="1"/>
    <col min="15876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1" width="12" customWidth="1"/>
    <col min="16132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162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4"/>
    </row>
    <row r="3" spans="2:12" ht="15.75" thickBot="1" x14ac:dyDescent="0.3">
      <c r="B3" s="165" t="s">
        <v>175</v>
      </c>
      <c r="C3" s="166"/>
      <c r="D3" s="166"/>
      <c r="E3" s="166"/>
      <c r="F3" s="166"/>
      <c r="G3" s="166"/>
      <c r="H3" s="166"/>
      <c r="I3" s="166"/>
      <c r="J3" s="166"/>
      <c r="K3" s="166"/>
      <c r="L3" s="167"/>
    </row>
    <row r="4" spans="2:12" ht="15.75" thickBot="1" x14ac:dyDescent="0.3">
      <c r="B4" s="165" t="s">
        <v>125</v>
      </c>
      <c r="C4" s="166"/>
      <c r="D4" s="166"/>
      <c r="E4" s="166"/>
      <c r="F4" s="166"/>
      <c r="G4" s="166"/>
      <c r="H4" s="166"/>
      <c r="I4" s="166"/>
      <c r="J4" s="166"/>
      <c r="K4" s="166"/>
      <c r="L4" s="167"/>
    </row>
    <row r="5" spans="2:12" ht="15.75" thickBot="1" x14ac:dyDescent="0.3">
      <c r="B5" s="165" t="s">
        <v>3</v>
      </c>
      <c r="C5" s="166"/>
      <c r="D5" s="166"/>
      <c r="E5" s="166"/>
      <c r="F5" s="166"/>
      <c r="G5" s="166"/>
      <c r="H5" s="166"/>
      <c r="I5" s="166"/>
      <c r="J5" s="166"/>
      <c r="K5" s="166"/>
      <c r="L5" s="167"/>
    </row>
    <row r="6" spans="2:12" ht="102" x14ac:dyDescent="0.25">
      <c r="B6" s="43" t="s">
        <v>176</v>
      </c>
      <c r="C6" s="44" t="s">
        <v>177</v>
      </c>
      <c r="D6" s="44" t="s">
        <v>178</v>
      </c>
      <c r="E6" s="44" t="s">
        <v>179</v>
      </c>
      <c r="F6" s="44" t="s">
        <v>180</v>
      </c>
      <c r="G6" s="44" t="s">
        <v>181</v>
      </c>
      <c r="H6" s="44" t="s">
        <v>182</v>
      </c>
      <c r="I6" s="44" t="s">
        <v>183</v>
      </c>
      <c r="J6" s="44" t="s">
        <v>184</v>
      </c>
      <c r="K6" s="44" t="s">
        <v>185</v>
      </c>
      <c r="L6" s="44" t="s">
        <v>186</v>
      </c>
    </row>
    <row r="7" spans="2:12" ht="15.75" thickBot="1" x14ac:dyDescent="0.3">
      <c r="B7" s="22" t="s">
        <v>134</v>
      </c>
      <c r="C7" s="22" t="s">
        <v>135</v>
      </c>
      <c r="D7" s="22" t="s">
        <v>136</v>
      </c>
      <c r="E7" s="22" t="s">
        <v>137</v>
      </c>
      <c r="F7" s="22" t="s">
        <v>138</v>
      </c>
      <c r="G7" s="22" t="s">
        <v>187</v>
      </c>
      <c r="H7" s="22" t="s">
        <v>140</v>
      </c>
      <c r="I7" s="22" t="s">
        <v>141</v>
      </c>
      <c r="J7" s="22" t="s">
        <v>188</v>
      </c>
      <c r="K7" s="22" t="s">
        <v>189</v>
      </c>
      <c r="L7" s="22" t="s">
        <v>190</v>
      </c>
    </row>
    <row r="8" spans="2:12" x14ac:dyDescent="0.25"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2:12" ht="25.5" x14ac:dyDescent="0.25">
      <c r="B9" s="47" t="s">
        <v>191</v>
      </c>
      <c r="C9" s="24">
        <f>SUM(C10:C13)</f>
        <v>0</v>
      </c>
      <c r="D9" s="24">
        <f t="shared" ref="D9:L9" si="0">SUM(D10:D13)</f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</row>
    <row r="10" spans="2:12" x14ac:dyDescent="0.25">
      <c r="B10" s="48" t="s">
        <v>192</v>
      </c>
      <c r="C10" s="26"/>
      <c r="D10" s="26"/>
      <c r="E10" s="26"/>
      <c r="F10" s="26"/>
      <c r="G10" s="26"/>
      <c r="H10" s="26"/>
      <c r="I10" s="26"/>
      <c r="J10" s="26"/>
      <c r="K10" s="26"/>
      <c r="L10" s="26">
        <f>F10-K10</f>
        <v>0</v>
      </c>
    </row>
    <row r="11" spans="2:12" x14ac:dyDescent="0.25">
      <c r="B11" s="48" t="s">
        <v>193</v>
      </c>
      <c r="C11" s="26"/>
      <c r="D11" s="26"/>
      <c r="E11" s="26"/>
      <c r="F11" s="26"/>
      <c r="G11" s="26"/>
      <c r="H11" s="26"/>
      <c r="I11" s="26"/>
      <c r="J11" s="26"/>
      <c r="K11" s="26"/>
      <c r="L11" s="26">
        <f t="shared" ref="L11:L20" si="1">F11-K11</f>
        <v>0</v>
      </c>
    </row>
    <row r="12" spans="2:12" x14ac:dyDescent="0.25">
      <c r="B12" s="48" t="s">
        <v>194</v>
      </c>
      <c r="C12" s="26"/>
      <c r="D12" s="26"/>
      <c r="E12" s="26"/>
      <c r="F12" s="26"/>
      <c r="G12" s="26"/>
      <c r="H12" s="26"/>
      <c r="I12" s="26"/>
      <c r="J12" s="26"/>
      <c r="K12" s="26"/>
      <c r="L12" s="26">
        <f t="shared" si="1"/>
        <v>0</v>
      </c>
    </row>
    <row r="13" spans="2:12" x14ac:dyDescent="0.25">
      <c r="B13" s="48" t="s">
        <v>195</v>
      </c>
      <c r="C13" s="26"/>
      <c r="D13" s="26"/>
      <c r="E13" s="26"/>
      <c r="F13" s="26"/>
      <c r="G13" s="26"/>
      <c r="H13" s="26"/>
      <c r="I13" s="26"/>
      <c r="J13" s="26"/>
      <c r="K13" s="26"/>
      <c r="L13" s="26">
        <f t="shared" si="1"/>
        <v>0</v>
      </c>
    </row>
    <row r="14" spans="2:12" x14ac:dyDescent="0.25">
      <c r="B14" s="49"/>
      <c r="C14" s="26"/>
      <c r="D14" s="26"/>
      <c r="E14" s="26"/>
      <c r="F14" s="26"/>
      <c r="G14" s="26"/>
      <c r="H14" s="26"/>
      <c r="I14" s="26"/>
      <c r="J14" s="26"/>
      <c r="K14" s="26"/>
      <c r="L14" s="26">
        <f t="shared" si="1"/>
        <v>0</v>
      </c>
    </row>
    <row r="15" spans="2:12" x14ac:dyDescent="0.25">
      <c r="B15" s="47" t="s">
        <v>196</v>
      </c>
      <c r="C15" s="24">
        <f>SUM(C16:C19)</f>
        <v>0</v>
      </c>
      <c r="D15" s="24">
        <f t="shared" ref="D15:L15" si="2">SUM(D16:D19)</f>
        <v>0</v>
      </c>
      <c r="E15" s="24">
        <f t="shared" si="2"/>
        <v>0</v>
      </c>
      <c r="F15" s="24">
        <f t="shared" si="2"/>
        <v>0</v>
      </c>
      <c r="G15" s="24">
        <f t="shared" si="2"/>
        <v>0</v>
      </c>
      <c r="H15" s="24">
        <f t="shared" si="2"/>
        <v>0</v>
      </c>
      <c r="I15" s="24">
        <f t="shared" si="2"/>
        <v>0</v>
      </c>
      <c r="J15" s="24">
        <f t="shared" si="2"/>
        <v>0</v>
      </c>
      <c r="K15" s="24">
        <f t="shared" si="2"/>
        <v>0</v>
      </c>
      <c r="L15" s="24">
        <f t="shared" si="2"/>
        <v>0</v>
      </c>
    </row>
    <row r="16" spans="2:12" x14ac:dyDescent="0.25">
      <c r="B16" s="48" t="s">
        <v>197</v>
      </c>
      <c r="C16" s="26"/>
      <c r="D16" s="26"/>
      <c r="E16" s="26"/>
      <c r="F16" s="26"/>
      <c r="G16" s="26"/>
      <c r="H16" s="26"/>
      <c r="I16" s="26"/>
      <c r="J16" s="26"/>
      <c r="K16" s="26"/>
      <c r="L16" s="26">
        <f t="shared" si="1"/>
        <v>0</v>
      </c>
    </row>
    <row r="17" spans="2:12" x14ac:dyDescent="0.25">
      <c r="B17" s="48" t="s">
        <v>198</v>
      </c>
      <c r="C17" s="26"/>
      <c r="D17" s="26"/>
      <c r="E17" s="26"/>
      <c r="F17" s="26"/>
      <c r="G17" s="26"/>
      <c r="H17" s="26"/>
      <c r="I17" s="26"/>
      <c r="J17" s="26"/>
      <c r="K17" s="26"/>
      <c r="L17" s="26">
        <f t="shared" si="1"/>
        <v>0</v>
      </c>
    </row>
    <row r="18" spans="2:12" x14ac:dyDescent="0.25">
      <c r="B18" s="48" t="s">
        <v>199</v>
      </c>
      <c r="C18" s="26"/>
      <c r="D18" s="26"/>
      <c r="E18" s="26"/>
      <c r="F18" s="26"/>
      <c r="G18" s="26"/>
      <c r="H18" s="26"/>
      <c r="I18" s="26"/>
      <c r="J18" s="26"/>
      <c r="K18" s="26"/>
      <c r="L18" s="26">
        <f t="shared" si="1"/>
        <v>0</v>
      </c>
    </row>
    <row r="19" spans="2:12" x14ac:dyDescent="0.25">
      <c r="B19" s="48" t="s">
        <v>200</v>
      </c>
      <c r="C19" s="26"/>
      <c r="D19" s="26"/>
      <c r="E19" s="26"/>
      <c r="F19" s="26"/>
      <c r="G19" s="26"/>
      <c r="H19" s="26"/>
      <c r="I19" s="26"/>
      <c r="J19" s="26"/>
      <c r="K19" s="26"/>
      <c r="L19" s="26">
        <f t="shared" si="1"/>
        <v>0</v>
      </c>
    </row>
    <row r="20" spans="2:12" x14ac:dyDescent="0.25">
      <c r="B20" s="49"/>
      <c r="C20" s="26"/>
      <c r="D20" s="26"/>
      <c r="E20" s="26"/>
      <c r="F20" s="26"/>
      <c r="G20" s="26"/>
      <c r="H20" s="26"/>
      <c r="I20" s="26"/>
      <c r="J20" s="26"/>
      <c r="K20" s="26"/>
      <c r="L20" s="26">
        <f t="shared" si="1"/>
        <v>0</v>
      </c>
    </row>
    <row r="21" spans="2:12" ht="38.25" x14ac:dyDescent="0.25">
      <c r="B21" s="47" t="s">
        <v>201</v>
      </c>
      <c r="C21" s="24">
        <f>C9+C15</f>
        <v>0</v>
      </c>
      <c r="D21" s="24">
        <f t="shared" ref="D21:L21" si="3">D9+D15</f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  <c r="H21" s="24">
        <f t="shared" si="3"/>
        <v>0</v>
      </c>
      <c r="I21" s="24">
        <f t="shared" si="3"/>
        <v>0</v>
      </c>
      <c r="J21" s="24">
        <f t="shared" si="3"/>
        <v>0</v>
      </c>
      <c r="K21" s="24">
        <f t="shared" si="3"/>
        <v>0</v>
      </c>
      <c r="L21" s="24">
        <f t="shared" si="3"/>
        <v>0</v>
      </c>
    </row>
    <row r="22" spans="2:12" ht="15.75" thickBot="1" x14ac:dyDescent="0.3"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5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85"/>
  <sheetViews>
    <sheetView zoomScaleNormal="100" workbookViewId="0">
      <pane ySplit="8" topLeftCell="A9" activePane="bottomLeft" state="frozen"/>
      <selection pane="bottomLeft" activeCell="D71" sqref="D71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151" t="s">
        <v>0</v>
      </c>
      <c r="C2" s="152"/>
      <c r="D2" s="152"/>
      <c r="E2" s="153"/>
    </row>
    <row r="3" spans="2:5" x14ac:dyDescent="0.2">
      <c r="B3" s="176" t="s">
        <v>202</v>
      </c>
      <c r="C3" s="177"/>
      <c r="D3" s="177"/>
      <c r="E3" s="178"/>
    </row>
    <row r="4" spans="2:5" x14ac:dyDescent="0.2">
      <c r="B4" s="176" t="s">
        <v>125</v>
      </c>
      <c r="C4" s="177"/>
      <c r="D4" s="177"/>
      <c r="E4" s="178"/>
    </row>
    <row r="5" spans="2:5" ht="13.5" thickBot="1" x14ac:dyDescent="0.25">
      <c r="B5" s="179" t="s">
        <v>3</v>
      </c>
      <c r="C5" s="180"/>
      <c r="D5" s="180"/>
      <c r="E5" s="181"/>
    </row>
    <row r="6" spans="2:5" ht="13.5" thickBot="1" x14ac:dyDescent="0.25">
      <c r="B6" s="52"/>
      <c r="C6" s="52"/>
      <c r="D6" s="52"/>
      <c r="E6" s="52"/>
    </row>
    <row r="7" spans="2:5" x14ac:dyDescent="0.2">
      <c r="B7" s="182" t="s">
        <v>4</v>
      </c>
      <c r="C7" s="53" t="s">
        <v>203</v>
      </c>
      <c r="D7" s="184" t="s">
        <v>204</v>
      </c>
      <c r="E7" s="53" t="s">
        <v>205</v>
      </c>
    </row>
    <row r="8" spans="2:5" ht="13.5" thickBot="1" x14ac:dyDescent="0.25">
      <c r="B8" s="183"/>
      <c r="C8" s="54" t="s">
        <v>206</v>
      </c>
      <c r="D8" s="185"/>
      <c r="E8" s="54" t="s">
        <v>207</v>
      </c>
    </row>
    <row r="9" spans="2:5" x14ac:dyDescent="0.2">
      <c r="B9" s="55" t="s">
        <v>208</v>
      </c>
      <c r="C9" s="56">
        <f>SUM(C10:C12)</f>
        <v>10318374</v>
      </c>
      <c r="D9" s="56">
        <f>SUM(D10:D12)</f>
        <v>2760620.51</v>
      </c>
      <c r="E9" s="56">
        <f>SUM(E10:E12)</f>
        <v>2760620.51</v>
      </c>
    </row>
    <row r="10" spans="2:5" x14ac:dyDescent="0.2">
      <c r="B10" s="57" t="s">
        <v>209</v>
      </c>
      <c r="C10" s="58">
        <v>61360</v>
      </c>
      <c r="D10" s="58">
        <v>6.51</v>
      </c>
      <c r="E10" s="58">
        <v>6.51</v>
      </c>
    </row>
    <row r="11" spans="2:5" x14ac:dyDescent="0.2">
      <c r="B11" s="57" t="s">
        <v>210</v>
      </c>
      <c r="C11" s="58">
        <v>10257014</v>
      </c>
      <c r="D11" s="58">
        <v>2760614</v>
      </c>
      <c r="E11" s="58">
        <v>2760614</v>
      </c>
    </row>
    <row r="12" spans="2:5" x14ac:dyDescent="0.2">
      <c r="B12" s="57" t="s">
        <v>211</v>
      </c>
      <c r="C12" s="58">
        <f>C48</f>
        <v>0</v>
      </c>
      <c r="D12" s="58">
        <f>D48</f>
        <v>0</v>
      </c>
      <c r="E12" s="58">
        <f>E48</f>
        <v>0</v>
      </c>
    </row>
    <row r="13" spans="2:5" x14ac:dyDescent="0.2">
      <c r="B13" s="55"/>
      <c r="C13" s="58"/>
      <c r="D13" s="58"/>
      <c r="E13" s="58"/>
    </row>
    <row r="14" spans="2:5" ht="15" x14ac:dyDescent="0.2">
      <c r="B14" s="55" t="s">
        <v>212</v>
      </c>
      <c r="C14" s="56">
        <f>SUM(C15:C16)</f>
        <v>10318374</v>
      </c>
      <c r="D14" s="56">
        <f>SUM(D15:D16)</f>
        <v>1533479.47</v>
      </c>
      <c r="E14" s="56">
        <f>SUM(E15:E16)</f>
        <v>1435871.66</v>
      </c>
    </row>
    <row r="15" spans="2:5" x14ac:dyDescent="0.2">
      <c r="B15" s="57" t="s">
        <v>213</v>
      </c>
      <c r="C15" s="58">
        <v>61360</v>
      </c>
      <c r="D15" s="58">
        <v>0</v>
      </c>
      <c r="E15" s="58">
        <v>0</v>
      </c>
    </row>
    <row r="16" spans="2:5" x14ac:dyDescent="0.2">
      <c r="B16" s="57" t="s">
        <v>214</v>
      </c>
      <c r="C16" s="58">
        <v>10257014</v>
      </c>
      <c r="D16" s="58">
        <v>1533479.47</v>
      </c>
      <c r="E16" s="58">
        <v>1435871.66</v>
      </c>
    </row>
    <row r="17" spans="2:5" x14ac:dyDescent="0.2">
      <c r="B17" s="59"/>
      <c r="C17" s="58"/>
      <c r="D17" s="58"/>
      <c r="E17" s="58"/>
    </row>
    <row r="18" spans="2:5" x14ac:dyDescent="0.2">
      <c r="B18" s="55" t="s">
        <v>215</v>
      </c>
      <c r="C18" s="56">
        <f>SUM(C19:C20)</f>
        <v>0</v>
      </c>
      <c r="D18" s="56">
        <f>SUM(D19:D20)</f>
        <v>0</v>
      </c>
      <c r="E18" s="56">
        <f>SUM(E19:E20)</f>
        <v>0</v>
      </c>
    </row>
    <row r="19" spans="2:5" x14ac:dyDescent="0.2">
      <c r="B19" s="57" t="s">
        <v>216</v>
      </c>
      <c r="C19" s="60"/>
      <c r="D19" s="58"/>
      <c r="E19" s="58"/>
    </row>
    <row r="20" spans="2:5" x14ac:dyDescent="0.2">
      <c r="B20" s="57" t="s">
        <v>217</v>
      </c>
      <c r="C20" s="60"/>
      <c r="D20" s="58"/>
      <c r="E20" s="58"/>
    </row>
    <row r="21" spans="2:5" x14ac:dyDescent="0.2">
      <c r="B21" s="59"/>
      <c r="C21" s="58"/>
      <c r="D21" s="58"/>
      <c r="E21" s="58"/>
    </row>
    <row r="22" spans="2:5" x14ac:dyDescent="0.2">
      <c r="B22" s="55" t="s">
        <v>218</v>
      </c>
      <c r="C22" s="56">
        <f>C9-C14+C18</f>
        <v>0</v>
      </c>
      <c r="D22" s="55">
        <f>D9-D14+D18</f>
        <v>1227141.0399999998</v>
      </c>
      <c r="E22" s="55">
        <f>E9-E14+E18</f>
        <v>1324748.8499999999</v>
      </c>
    </row>
    <row r="23" spans="2:5" x14ac:dyDescent="0.2">
      <c r="B23" s="55"/>
      <c r="C23" s="58"/>
      <c r="D23" s="59"/>
      <c r="E23" s="59"/>
    </row>
    <row r="24" spans="2:5" x14ac:dyDescent="0.2">
      <c r="B24" s="55" t="s">
        <v>219</v>
      </c>
      <c r="C24" s="56">
        <f>C22-C12</f>
        <v>0</v>
      </c>
      <c r="D24" s="55">
        <f>D22-D12</f>
        <v>1227141.0399999998</v>
      </c>
      <c r="E24" s="55">
        <f>E22-E12</f>
        <v>1324748.8499999999</v>
      </c>
    </row>
    <row r="25" spans="2:5" x14ac:dyDescent="0.2">
      <c r="B25" s="55"/>
      <c r="C25" s="58"/>
      <c r="D25" s="59"/>
      <c r="E25" s="59"/>
    </row>
    <row r="26" spans="2:5" ht="25.5" x14ac:dyDescent="0.2">
      <c r="B26" s="55" t="s">
        <v>220</v>
      </c>
      <c r="C26" s="56">
        <f>C24-C18</f>
        <v>0</v>
      </c>
      <c r="D26" s="56">
        <f>D24-D18</f>
        <v>1227141.0399999998</v>
      </c>
      <c r="E26" s="56">
        <f>E24-E18</f>
        <v>1324748.8499999999</v>
      </c>
    </row>
    <row r="27" spans="2:5" ht="13.5" thickBot="1" x14ac:dyDescent="0.25">
      <c r="B27" s="61"/>
      <c r="C27" s="62"/>
      <c r="D27" s="62"/>
      <c r="E27" s="62"/>
    </row>
    <row r="28" spans="2:5" ht="9.75" customHeight="1" thickBot="1" x14ac:dyDescent="0.25">
      <c r="B28" s="175"/>
      <c r="C28" s="175"/>
      <c r="D28" s="175"/>
      <c r="E28" s="175"/>
    </row>
    <row r="29" spans="2:5" ht="13.5" thickBot="1" x14ac:dyDescent="0.25">
      <c r="B29" s="63" t="s">
        <v>221</v>
      </c>
      <c r="C29" s="64" t="s">
        <v>222</v>
      </c>
      <c r="D29" s="64" t="s">
        <v>204</v>
      </c>
      <c r="E29" s="64" t="s">
        <v>223</v>
      </c>
    </row>
    <row r="30" spans="2:5" x14ac:dyDescent="0.2">
      <c r="B30" s="65"/>
      <c r="C30" s="58"/>
      <c r="D30" s="58"/>
      <c r="E30" s="58"/>
    </row>
    <row r="31" spans="2:5" x14ac:dyDescent="0.2">
      <c r="B31" s="55" t="s">
        <v>224</v>
      </c>
      <c r="C31" s="56">
        <f>SUM(C32:C33)</f>
        <v>0</v>
      </c>
      <c r="D31" s="55">
        <f>SUM(D32:D33)</f>
        <v>0</v>
      </c>
      <c r="E31" s="55">
        <f>SUM(E32:E33)</f>
        <v>0</v>
      </c>
    </row>
    <row r="32" spans="2:5" x14ac:dyDescent="0.2">
      <c r="B32" s="57" t="s">
        <v>225</v>
      </c>
      <c r="C32" s="58"/>
      <c r="D32" s="59"/>
      <c r="E32" s="59"/>
    </row>
    <row r="33" spans="2:5" x14ac:dyDescent="0.2">
      <c r="B33" s="57" t="s">
        <v>226</v>
      </c>
      <c r="C33" s="58"/>
      <c r="D33" s="59"/>
      <c r="E33" s="59"/>
    </row>
    <row r="34" spans="2:5" x14ac:dyDescent="0.2">
      <c r="B34" s="55"/>
      <c r="C34" s="58"/>
      <c r="D34" s="58"/>
      <c r="E34" s="58"/>
    </row>
    <row r="35" spans="2:5" x14ac:dyDescent="0.2">
      <c r="B35" s="55" t="s">
        <v>227</v>
      </c>
      <c r="C35" s="56">
        <f>C26+C31</f>
        <v>0</v>
      </c>
      <c r="D35" s="56">
        <f>D26+D31</f>
        <v>1227141.0399999998</v>
      </c>
      <c r="E35" s="56">
        <f>E26+E31</f>
        <v>1324748.8499999999</v>
      </c>
    </row>
    <row r="36" spans="2:5" ht="13.5" thickBot="1" x14ac:dyDescent="0.25">
      <c r="B36" s="66"/>
      <c r="C36" s="67"/>
      <c r="D36" s="67"/>
      <c r="E36" s="67"/>
    </row>
    <row r="37" spans="2:5" ht="13.5" customHeight="1" thickBot="1" x14ac:dyDescent="0.25">
      <c r="B37" s="68"/>
      <c r="C37" s="68"/>
      <c r="D37" s="68"/>
      <c r="E37" s="68"/>
    </row>
    <row r="38" spans="2:5" x14ac:dyDescent="0.2">
      <c r="B38" s="169" t="s">
        <v>221</v>
      </c>
      <c r="C38" s="171" t="s">
        <v>228</v>
      </c>
      <c r="D38" s="173" t="s">
        <v>204</v>
      </c>
      <c r="E38" s="69" t="s">
        <v>205</v>
      </c>
    </row>
    <row r="39" spans="2:5" ht="13.5" thickBot="1" x14ac:dyDescent="0.25">
      <c r="B39" s="170"/>
      <c r="C39" s="172"/>
      <c r="D39" s="174"/>
      <c r="E39" s="70" t="s">
        <v>223</v>
      </c>
    </row>
    <row r="40" spans="2:5" x14ac:dyDescent="0.2">
      <c r="B40" s="71"/>
      <c r="C40" s="72"/>
      <c r="D40" s="72"/>
      <c r="E40" s="72"/>
    </row>
    <row r="41" spans="2:5" x14ac:dyDescent="0.2">
      <c r="B41" s="73" t="s">
        <v>229</v>
      </c>
      <c r="C41" s="74">
        <f>SUM(C42:C43)</f>
        <v>0</v>
      </c>
      <c r="D41" s="74">
        <f>SUM(D42:D43)</f>
        <v>0</v>
      </c>
      <c r="E41" s="74">
        <f>SUM(E42:E43)</f>
        <v>0</v>
      </c>
    </row>
    <row r="42" spans="2:5" x14ac:dyDescent="0.2">
      <c r="B42" s="75" t="s">
        <v>230</v>
      </c>
      <c r="C42" s="72"/>
      <c r="D42" s="76"/>
      <c r="E42" s="76"/>
    </row>
    <row r="43" spans="2:5" x14ac:dyDescent="0.2">
      <c r="B43" s="75" t="s">
        <v>231</v>
      </c>
      <c r="C43" s="72"/>
      <c r="D43" s="76"/>
      <c r="E43" s="76"/>
    </row>
    <row r="44" spans="2:5" x14ac:dyDescent="0.2">
      <c r="B44" s="73" t="s">
        <v>232</v>
      </c>
      <c r="C44" s="74">
        <f>SUM(C45:C46)</f>
        <v>0</v>
      </c>
      <c r="D44" s="74">
        <f>SUM(D45:D46)</f>
        <v>0</v>
      </c>
      <c r="E44" s="74">
        <f>SUM(E45:E46)</f>
        <v>0</v>
      </c>
    </row>
    <row r="45" spans="2:5" x14ac:dyDescent="0.2">
      <c r="B45" s="75" t="s">
        <v>233</v>
      </c>
      <c r="C45" s="72"/>
      <c r="D45" s="76"/>
      <c r="E45" s="76"/>
    </row>
    <row r="46" spans="2:5" x14ac:dyDescent="0.2">
      <c r="B46" s="75" t="s">
        <v>234</v>
      </c>
      <c r="C46" s="72"/>
      <c r="D46" s="76"/>
      <c r="E46" s="76"/>
    </row>
    <row r="47" spans="2:5" x14ac:dyDescent="0.2">
      <c r="B47" s="73"/>
      <c r="C47" s="72"/>
      <c r="D47" s="72"/>
      <c r="E47" s="72"/>
    </row>
    <row r="48" spans="2:5" x14ac:dyDescent="0.2">
      <c r="B48" s="73" t="s">
        <v>235</v>
      </c>
      <c r="C48" s="74">
        <f>C41-C44</f>
        <v>0</v>
      </c>
      <c r="D48" s="73">
        <f>D41-D44</f>
        <v>0</v>
      </c>
      <c r="E48" s="73">
        <f>E41-E44</f>
        <v>0</v>
      </c>
    </row>
    <row r="49" spans="2:5" ht="13.5" thickBot="1" x14ac:dyDescent="0.25">
      <c r="B49" s="77"/>
      <c r="C49" s="78"/>
      <c r="D49" s="77"/>
      <c r="E49" s="77"/>
    </row>
    <row r="50" spans="2:5" ht="12.75" customHeight="1" thickBot="1" x14ac:dyDescent="0.25">
      <c r="B50" s="68"/>
      <c r="C50" s="68"/>
      <c r="D50" s="68"/>
      <c r="E50" s="68"/>
    </row>
    <row r="51" spans="2:5" x14ac:dyDescent="0.2">
      <c r="B51" s="169" t="s">
        <v>221</v>
      </c>
      <c r="C51" s="69" t="s">
        <v>203</v>
      </c>
      <c r="D51" s="173" t="s">
        <v>204</v>
      </c>
      <c r="E51" s="69" t="s">
        <v>205</v>
      </c>
    </row>
    <row r="52" spans="2:5" ht="13.5" thickBot="1" x14ac:dyDescent="0.25">
      <c r="B52" s="170"/>
      <c r="C52" s="70" t="s">
        <v>222</v>
      </c>
      <c r="D52" s="174"/>
      <c r="E52" s="70" t="s">
        <v>223</v>
      </c>
    </row>
    <row r="53" spans="2:5" x14ac:dyDescent="0.2">
      <c r="B53" s="71"/>
      <c r="C53" s="72"/>
      <c r="D53" s="72"/>
      <c r="E53" s="72"/>
    </row>
    <row r="54" spans="2:5" x14ac:dyDescent="0.2">
      <c r="B54" s="76" t="s">
        <v>236</v>
      </c>
      <c r="C54" s="72">
        <f>C10</f>
        <v>61360</v>
      </c>
      <c r="D54" s="76">
        <f>D10</f>
        <v>6.51</v>
      </c>
      <c r="E54" s="76">
        <f>E10</f>
        <v>6.51</v>
      </c>
    </row>
    <row r="55" spans="2:5" x14ac:dyDescent="0.2">
      <c r="B55" s="76"/>
      <c r="C55" s="72"/>
      <c r="D55" s="76"/>
      <c r="E55" s="76"/>
    </row>
    <row r="56" spans="2:5" x14ac:dyDescent="0.2">
      <c r="B56" s="79" t="s">
        <v>237</v>
      </c>
      <c r="C56" s="72">
        <f>C42-C45</f>
        <v>0</v>
      </c>
      <c r="D56" s="76">
        <f>D42-D45</f>
        <v>0</v>
      </c>
      <c r="E56" s="76">
        <f>E42-E45</f>
        <v>0</v>
      </c>
    </row>
    <row r="57" spans="2:5" x14ac:dyDescent="0.2">
      <c r="B57" s="75" t="s">
        <v>230</v>
      </c>
      <c r="C57" s="72">
        <f>C42</f>
        <v>0</v>
      </c>
      <c r="D57" s="76">
        <f>D42</f>
        <v>0</v>
      </c>
      <c r="E57" s="76">
        <f>E42</f>
        <v>0</v>
      </c>
    </row>
    <row r="58" spans="2:5" x14ac:dyDescent="0.2">
      <c r="B58" s="75" t="s">
        <v>233</v>
      </c>
      <c r="C58" s="72">
        <f>C45</f>
        <v>0</v>
      </c>
      <c r="D58" s="76">
        <f>D45</f>
        <v>0</v>
      </c>
      <c r="E58" s="76">
        <f>E45</f>
        <v>0</v>
      </c>
    </row>
    <row r="59" spans="2:5" x14ac:dyDescent="0.2">
      <c r="B59" s="80"/>
      <c r="C59" s="72"/>
      <c r="D59" s="76"/>
      <c r="E59" s="76"/>
    </row>
    <row r="60" spans="2:5" x14ac:dyDescent="0.2">
      <c r="B60" s="80" t="s">
        <v>213</v>
      </c>
      <c r="C60" s="72">
        <f>C15</f>
        <v>61360</v>
      </c>
      <c r="D60" s="72">
        <f>D15</f>
        <v>0</v>
      </c>
      <c r="E60" s="72">
        <f>E15</f>
        <v>0</v>
      </c>
    </row>
    <row r="61" spans="2:5" x14ac:dyDescent="0.2">
      <c r="B61" s="80"/>
      <c r="C61" s="72"/>
      <c r="D61" s="72"/>
      <c r="E61" s="72"/>
    </row>
    <row r="62" spans="2:5" x14ac:dyDescent="0.2">
      <c r="B62" s="80" t="s">
        <v>216</v>
      </c>
      <c r="C62" s="81"/>
      <c r="D62" s="72">
        <f>D19</f>
        <v>0</v>
      </c>
      <c r="E62" s="72">
        <f>E19</f>
        <v>0</v>
      </c>
    </row>
    <row r="63" spans="2:5" x14ac:dyDescent="0.2">
      <c r="B63" s="80"/>
      <c r="C63" s="72"/>
      <c r="D63" s="72"/>
      <c r="E63" s="72"/>
    </row>
    <row r="64" spans="2:5" x14ac:dyDescent="0.2">
      <c r="B64" s="82" t="s">
        <v>238</v>
      </c>
      <c r="C64" s="74">
        <f>C54+C56-C60+C62</f>
        <v>0</v>
      </c>
      <c r="D64" s="73">
        <f>D54+D56-D60+D62</f>
        <v>6.51</v>
      </c>
      <c r="E64" s="73">
        <f>E54+E56-E60+E62</f>
        <v>6.51</v>
      </c>
    </row>
    <row r="65" spans="2:6" x14ac:dyDescent="0.2">
      <c r="B65" s="82"/>
      <c r="C65" s="74"/>
      <c r="D65" s="73"/>
      <c r="E65" s="73"/>
    </row>
    <row r="66" spans="2:6" ht="25.5" x14ac:dyDescent="0.2">
      <c r="B66" s="83" t="s">
        <v>239</v>
      </c>
      <c r="C66" s="74">
        <f>C64-C56</f>
        <v>0</v>
      </c>
      <c r="D66" s="73">
        <f>D64-D56</f>
        <v>6.51</v>
      </c>
      <c r="E66" s="73">
        <f>E64-E56</f>
        <v>6.51</v>
      </c>
    </row>
    <row r="67" spans="2:6" ht="13.5" thickBot="1" x14ac:dyDescent="0.25">
      <c r="B67" s="77"/>
      <c r="C67" s="78"/>
      <c r="D67" s="77"/>
      <c r="E67" s="77"/>
    </row>
    <row r="68" spans="2:6" ht="10.5" customHeight="1" thickBot="1" x14ac:dyDescent="0.25">
      <c r="B68" s="68"/>
      <c r="C68" s="68"/>
      <c r="D68" s="68"/>
      <c r="E68" s="68"/>
    </row>
    <row r="69" spans="2:6" x14ac:dyDescent="0.2">
      <c r="B69" s="169" t="s">
        <v>221</v>
      </c>
      <c r="C69" s="171" t="s">
        <v>228</v>
      </c>
      <c r="D69" s="173" t="s">
        <v>204</v>
      </c>
      <c r="E69" s="69" t="s">
        <v>205</v>
      </c>
    </row>
    <row r="70" spans="2:6" ht="13.5" thickBot="1" x14ac:dyDescent="0.25">
      <c r="B70" s="170"/>
      <c r="C70" s="172"/>
      <c r="D70" s="174"/>
      <c r="E70" s="70" t="s">
        <v>223</v>
      </c>
    </row>
    <row r="71" spans="2:6" x14ac:dyDescent="0.2">
      <c r="B71" s="71"/>
      <c r="C71" s="72"/>
      <c r="D71" s="72"/>
      <c r="E71" s="72"/>
    </row>
    <row r="72" spans="2:6" x14ac:dyDescent="0.2">
      <c r="B72" s="76" t="s">
        <v>210</v>
      </c>
      <c r="C72" s="72">
        <f>C11</f>
        <v>10257014</v>
      </c>
      <c r="D72" s="76">
        <f>D11</f>
        <v>2760614</v>
      </c>
      <c r="E72" s="76">
        <f>E11</f>
        <v>2760614</v>
      </c>
    </row>
    <row r="73" spans="2:6" x14ac:dyDescent="0.2">
      <c r="B73" s="76"/>
      <c r="C73" s="72"/>
      <c r="D73" s="76"/>
      <c r="E73" s="76"/>
    </row>
    <row r="74" spans="2:6" ht="25.5" x14ac:dyDescent="0.2">
      <c r="B74" s="84" t="s">
        <v>240</v>
      </c>
      <c r="C74" s="72">
        <f>C75-C76</f>
        <v>0</v>
      </c>
      <c r="D74" s="76">
        <f>D75-D76</f>
        <v>0</v>
      </c>
      <c r="E74" s="76">
        <f>E75-E76</f>
        <v>0</v>
      </c>
    </row>
    <row r="75" spans="2:6" x14ac:dyDescent="0.2">
      <c r="B75" s="75" t="s">
        <v>231</v>
      </c>
      <c r="C75" s="72">
        <f>C43</f>
        <v>0</v>
      </c>
      <c r="D75" s="76">
        <f>D43</f>
        <v>0</v>
      </c>
      <c r="E75" s="76">
        <f>E43</f>
        <v>0</v>
      </c>
    </row>
    <row r="76" spans="2:6" x14ac:dyDescent="0.2">
      <c r="B76" s="75" t="s">
        <v>234</v>
      </c>
      <c r="C76" s="72">
        <f>C46</f>
        <v>0</v>
      </c>
      <c r="D76" s="76">
        <f>D46</f>
        <v>0</v>
      </c>
      <c r="E76" s="76">
        <f>E46</f>
        <v>0</v>
      </c>
    </row>
    <row r="77" spans="2:6" x14ac:dyDescent="0.2">
      <c r="B77" s="80"/>
      <c r="C77" s="72"/>
      <c r="D77" s="76"/>
      <c r="E77" s="76"/>
    </row>
    <row r="78" spans="2:6" x14ac:dyDescent="0.2">
      <c r="B78" s="80" t="s">
        <v>241</v>
      </c>
      <c r="C78" s="72">
        <f>C16</f>
        <v>10257014</v>
      </c>
      <c r="D78" s="72">
        <f>D16</f>
        <v>1533479.47</v>
      </c>
      <c r="E78" s="72">
        <f>E16</f>
        <v>1435871.66</v>
      </c>
      <c r="F78" s="68"/>
    </row>
    <row r="79" spans="2:6" x14ac:dyDescent="0.2">
      <c r="B79" s="80"/>
      <c r="C79" s="72"/>
      <c r="D79" s="72"/>
      <c r="E79" s="72"/>
    </row>
    <row r="80" spans="2:6" x14ac:dyDescent="0.2">
      <c r="B80" s="80" t="s">
        <v>217</v>
      </c>
      <c r="C80" s="81"/>
      <c r="D80" s="72">
        <f>D20</f>
        <v>0</v>
      </c>
      <c r="E80" s="72">
        <f>E20</f>
        <v>0</v>
      </c>
    </row>
    <row r="81" spans="2:5" x14ac:dyDescent="0.2">
      <c r="B81" s="80"/>
      <c r="C81" s="72"/>
      <c r="D81" s="72"/>
      <c r="E81" s="72"/>
    </row>
    <row r="82" spans="2:5" x14ac:dyDescent="0.2">
      <c r="B82" s="82" t="s">
        <v>242</v>
      </c>
      <c r="C82" s="74">
        <f>C72+C74-C78+C80</f>
        <v>0</v>
      </c>
      <c r="D82" s="73">
        <f>D72+D74-D78+D80</f>
        <v>1227134.53</v>
      </c>
      <c r="E82" s="73">
        <f>E72+E74-E78+E80</f>
        <v>1324742.3400000001</v>
      </c>
    </row>
    <row r="83" spans="2:5" x14ac:dyDescent="0.2">
      <c r="B83" s="82"/>
      <c r="C83" s="74"/>
      <c r="D83" s="73"/>
      <c r="E83" s="73"/>
    </row>
    <row r="84" spans="2:5" ht="25.5" x14ac:dyDescent="0.2">
      <c r="B84" s="83" t="s">
        <v>243</v>
      </c>
      <c r="C84" s="74">
        <f>C82-C74</f>
        <v>0</v>
      </c>
      <c r="D84" s="73">
        <f>D82-D74</f>
        <v>1227134.53</v>
      </c>
      <c r="E84" s="73">
        <f>E82-E74</f>
        <v>1324742.3400000001</v>
      </c>
    </row>
    <row r="85" spans="2:5" ht="13.5" thickBot="1" x14ac:dyDescent="0.25">
      <c r="B85" s="77"/>
      <c r="C85" s="78"/>
      <c r="D85" s="77"/>
      <c r="E85" s="77"/>
    </row>
  </sheetData>
  <mergeCells count="15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</mergeCells>
  <pageMargins left="0.70866141732283472" right="0.70866141732283472" top="0.70866141732283472" bottom="0.15748031496062992" header="0.31496062992125984" footer="0.11811023622047245"/>
  <pageSetup scale="60" fitToHeight="0" orientation="portrait" r:id="rId1"/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78"/>
  <sheetViews>
    <sheetView workbookViewId="0">
      <pane ySplit="8" topLeftCell="A9" activePane="bottomLeft" state="frozen"/>
      <selection pane="bottomLeft" activeCell="C13" sqref="C1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5" customWidth="1"/>
    <col min="4" max="4" width="18" style="1" customWidth="1"/>
    <col min="5" max="5" width="14.7109375" style="85" customWidth="1"/>
    <col min="6" max="6" width="13.85546875" style="1" customWidth="1"/>
    <col min="7" max="7" width="14.85546875" style="1" customWidth="1"/>
    <col min="8" max="8" width="13.7109375" style="85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151" t="s">
        <v>0</v>
      </c>
      <c r="C2" s="152"/>
      <c r="D2" s="152"/>
      <c r="E2" s="152"/>
      <c r="F2" s="152"/>
      <c r="G2" s="152"/>
      <c r="H2" s="153"/>
    </row>
    <row r="3" spans="2:8" x14ac:dyDescent="0.2">
      <c r="B3" s="176" t="s">
        <v>244</v>
      </c>
      <c r="C3" s="177"/>
      <c r="D3" s="177"/>
      <c r="E3" s="177"/>
      <c r="F3" s="177"/>
      <c r="G3" s="177"/>
      <c r="H3" s="178"/>
    </row>
    <row r="4" spans="2:8" x14ac:dyDescent="0.2">
      <c r="B4" s="176" t="s">
        <v>125</v>
      </c>
      <c r="C4" s="177"/>
      <c r="D4" s="177"/>
      <c r="E4" s="177"/>
      <c r="F4" s="177"/>
      <c r="G4" s="177"/>
      <c r="H4" s="178"/>
    </row>
    <row r="5" spans="2:8" ht="13.5" thickBot="1" x14ac:dyDescent="0.25">
      <c r="B5" s="179" t="s">
        <v>3</v>
      </c>
      <c r="C5" s="180"/>
      <c r="D5" s="180"/>
      <c r="E5" s="180"/>
      <c r="F5" s="180"/>
      <c r="G5" s="180"/>
      <c r="H5" s="181"/>
    </row>
    <row r="6" spans="2:8" ht="13.5" thickBot="1" x14ac:dyDescent="0.25">
      <c r="B6" s="86"/>
      <c r="C6" s="188" t="s">
        <v>245</v>
      </c>
      <c r="D6" s="189"/>
      <c r="E6" s="189"/>
      <c r="F6" s="189"/>
      <c r="G6" s="190"/>
      <c r="H6" s="186" t="s">
        <v>246</v>
      </c>
    </row>
    <row r="7" spans="2:8" x14ac:dyDescent="0.2">
      <c r="B7" s="87" t="s">
        <v>221</v>
      </c>
      <c r="C7" s="186" t="s">
        <v>247</v>
      </c>
      <c r="D7" s="184" t="s">
        <v>248</v>
      </c>
      <c r="E7" s="186" t="s">
        <v>249</v>
      </c>
      <c r="F7" s="186" t="s">
        <v>204</v>
      </c>
      <c r="G7" s="186" t="s">
        <v>250</v>
      </c>
      <c r="H7" s="191"/>
    </row>
    <row r="8" spans="2:8" ht="13.5" thickBot="1" x14ac:dyDescent="0.25">
      <c r="B8" s="88" t="s">
        <v>134</v>
      </c>
      <c r="C8" s="187"/>
      <c r="D8" s="185"/>
      <c r="E8" s="187"/>
      <c r="F8" s="187"/>
      <c r="G8" s="187"/>
      <c r="H8" s="187"/>
    </row>
    <row r="9" spans="2:8" x14ac:dyDescent="0.2">
      <c r="B9" s="73" t="s">
        <v>251</v>
      </c>
      <c r="C9" s="89"/>
      <c r="D9" s="90"/>
      <c r="E9" s="89"/>
      <c r="F9" s="90"/>
      <c r="G9" s="90"/>
      <c r="H9" s="89"/>
    </row>
    <row r="10" spans="2:8" x14ac:dyDescent="0.2">
      <c r="B10" s="80" t="s">
        <v>252</v>
      </c>
      <c r="C10" s="89"/>
      <c r="D10" s="90"/>
      <c r="E10" s="89">
        <f>C10+D10</f>
        <v>0</v>
      </c>
      <c r="F10" s="90"/>
      <c r="G10" s="90"/>
      <c r="H10" s="89">
        <f>G10-C10</f>
        <v>0</v>
      </c>
    </row>
    <row r="11" spans="2:8" x14ac:dyDescent="0.2">
      <c r="B11" s="80" t="s">
        <v>253</v>
      </c>
      <c r="C11" s="89"/>
      <c r="D11" s="90"/>
      <c r="E11" s="89">
        <f t="shared" ref="E11:E40" si="0">C11+D11</f>
        <v>0</v>
      </c>
      <c r="F11" s="90"/>
      <c r="G11" s="90"/>
      <c r="H11" s="89">
        <f t="shared" ref="H11:H16" si="1">G11-C11</f>
        <v>0</v>
      </c>
    </row>
    <row r="12" spans="2:8" x14ac:dyDescent="0.2">
      <c r="B12" s="80" t="s">
        <v>254</v>
      </c>
      <c r="C12" s="89"/>
      <c r="D12" s="90"/>
      <c r="E12" s="89">
        <f t="shared" si="0"/>
        <v>0</v>
      </c>
      <c r="F12" s="90"/>
      <c r="G12" s="90"/>
      <c r="H12" s="89">
        <f t="shared" si="1"/>
        <v>0</v>
      </c>
    </row>
    <row r="13" spans="2:8" x14ac:dyDescent="0.2">
      <c r="B13" s="80" t="s">
        <v>255</v>
      </c>
      <c r="C13" s="89"/>
      <c r="D13" s="90"/>
      <c r="E13" s="89">
        <f t="shared" si="0"/>
        <v>0</v>
      </c>
      <c r="F13" s="90"/>
      <c r="G13" s="90"/>
      <c r="H13" s="89">
        <f t="shared" si="1"/>
        <v>0</v>
      </c>
    </row>
    <row r="14" spans="2:8" x14ac:dyDescent="0.2">
      <c r="B14" s="80" t="s">
        <v>256</v>
      </c>
      <c r="C14" s="89">
        <v>0</v>
      </c>
      <c r="D14" s="90">
        <v>0</v>
      </c>
      <c r="E14" s="89">
        <f t="shared" si="0"/>
        <v>0</v>
      </c>
      <c r="F14" s="90">
        <v>6.51</v>
      </c>
      <c r="G14" s="90">
        <v>6.51</v>
      </c>
      <c r="H14" s="89">
        <f t="shared" si="1"/>
        <v>6.51</v>
      </c>
    </row>
    <row r="15" spans="2:8" x14ac:dyDescent="0.2">
      <c r="B15" s="80" t="s">
        <v>257</v>
      </c>
      <c r="C15" s="89"/>
      <c r="D15" s="90"/>
      <c r="E15" s="89">
        <f t="shared" si="0"/>
        <v>0</v>
      </c>
      <c r="F15" s="90"/>
      <c r="G15" s="90"/>
      <c r="H15" s="89">
        <f t="shared" si="1"/>
        <v>0</v>
      </c>
    </row>
    <row r="16" spans="2:8" x14ac:dyDescent="0.2">
      <c r="B16" s="80" t="s">
        <v>258</v>
      </c>
      <c r="C16" s="89">
        <v>61360</v>
      </c>
      <c r="D16" s="90">
        <v>0</v>
      </c>
      <c r="E16" s="89">
        <f t="shared" si="0"/>
        <v>61360</v>
      </c>
      <c r="F16" s="90">
        <v>0</v>
      </c>
      <c r="G16" s="90">
        <v>0</v>
      </c>
      <c r="H16" s="89">
        <f t="shared" si="1"/>
        <v>-61360</v>
      </c>
    </row>
    <row r="17" spans="2:8" ht="25.5" x14ac:dyDescent="0.2">
      <c r="B17" s="84" t="s">
        <v>259</v>
      </c>
      <c r="C17" s="89">
        <f t="shared" ref="C17:H17" si="2">SUM(C18:C28)</f>
        <v>0</v>
      </c>
      <c r="D17" s="91">
        <f t="shared" si="2"/>
        <v>0</v>
      </c>
      <c r="E17" s="91">
        <f t="shared" si="2"/>
        <v>0</v>
      </c>
      <c r="F17" s="91">
        <f t="shared" si="2"/>
        <v>0</v>
      </c>
      <c r="G17" s="91">
        <f t="shared" si="2"/>
        <v>0</v>
      </c>
      <c r="H17" s="91">
        <f t="shared" si="2"/>
        <v>0</v>
      </c>
    </row>
    <row r="18" spans="2:8" x14ac:dyDescent="0.2">
      <c r="B18" s="92" t="s">
        <v>260</v>
      </c>
      <c r="C18" s="89"/>
      <c r="D18" s="90"/>
      <c r="E18" s="89">
        <f t="shared" si="0"/>
        <v>0</v>
      </c>
      <c r="F18" s="90"/>
      <c r="G18" s="90"/>
      <c r="H18" s="89">
        <f>G18-C18</f>
        <v>0</v>
      </c>
    </row>
    <row r="19" spans="2:8" x14ac:dyDescent="0.2">
      <c r="B19" s="92" t="s">
        <v>261</v>
      </c>
      <c r="C19" s="89"/>
      <c r="D19" s="90"/>
      <c r="E19" s="89">
        <f t="shared" si="0"/>
        <v>0</v>
      </c>
      <c r="F19" s="90"/>
      <c r="G19" s="90"/>
      <c r="H19" s="89">
        <f t="shared" ref="H19:H40" si="3">G19-C19</f>
        <v>0</v>
      </c>
    </row>
    <row r="20" spans="2:8" x14ac:dyDescent="0.2">
      <c r="B20" s="92" t="s">
        <v>262</v>
      </c>
      <c r="C20" s="89"/>
      <c r="D20" s="90"/>
      <c r="E20" s="89">
        <f t="shared" si="0"/>
        <v>0</v>
      </c>
      <c r="F20" s="90"/>
      <c r="G20" s="90"/>
      <c r="H20" s="89">
        <f t="shared" si="3"/>
        <v>0</v>
      </c>
    </row>
    <row r="21" spans="2:8" x14ac:dyDescent="0.2">
      <c r="B21" s="92" t="s">
        <v>263</v>
      </c>
      <c r="C21" s="89"/>
      <c r="D21" s="90"/>
      <c r="E21" s="89">
        <f t="shared" si="0"/>
        <v>0</v>
      </c>
      <c r="F21" s="90"/>
      <c r="G21" s="90"/>
      <c r="H21" s="89">
        <f t="shared" si="3"/>
        <v>0</v>
      </c>
    </row>
    <row r="22" spans="2:8" x14ac:dyDescent="0.2">
      <c r="B22" s="92" t="s">
        <v>264</v>
      </c>
      <c r="C22" s="89"/>
      <c r="D22" s="90"/>
      <c r="E22" s="89">
        <f t="shared" si="0"/>
        <v>0</v>
      </c>
      <c r="F22" s="90"/>
      <c r="G22" s="90"/>
      <c r="H22" s="89">
        <f t="shared" si="3"/>
        <v>0</v>
      </c>
    </row>
    <row r="23" spans="2:8" ht="25.5" x14ac:dyDescent="0.2">
      <c r="B23" s="93" t="s">
        <v>265</v>
      </c>
      <c r="C23" s="89"/>
      <c r="D23" s="90"/>
      <c r="E23" s="89">
        <f t="shared" si="0"/>
        <v>0</v>
      </c>
      <c r="F23" s="90"/>
      <c r="G23" s="90"/>
      <c r="H23" s="89">
        <f t="shared" si="3"/>
        <v>0</v>
      </c>
    </row>
    <row r="24" spans="2:8" ht="25.5" x14ac:dyDescent="0.2">
      <c r="B24" s="93" t="s">
        <v>266</v>
      </c>
      <c r="C24" s="89"/>
      <c r="D24" s="90"/>
      <c r="E24" s="89">
        <f t="shared" si="0"/>
        <v>0</v>
      </c>
      <c r="F24" s="90"/>
      <c r="G24" s="90"/>
      <c r="H24" s="89">
        <f t="shared" si="3"/>
        <v>0</v>
      </c>
    </row>
    <row r="25" spans="2:8" x14ac:dyDescent="0.2">
      <c r="B25" s="92" t="s">
        <v>267</v>
      </c>
      <c r="C25" s="89"/>
      <c r="D25" s="90"/>
      <c r="E25" s="89">
        <f t="shared" si="0"/>
        <v>0</v>
      </c>
      <c r="F25" s="90"/>
      <c r="G25" s="90"/>
      <c r="H25" s="89">
        <f t="shared" si="3"/>
        <v>0</v>
      </c>
    </row>
    <row r="26" spans="2:8" x14ac:dyDescent="0.2">
      <c r="B26" s="92" t="s">
        <v>268</v>
      </c>
      <c r="C26" s="89"/>
      <c r="D26" s="90"/>
      <c r="E26" s="89">
        <f t="shared" si="0"/>
        <v>0</v>
      </c>
      <c r="F26" s="90"/>
      <c r="G26" s="90"/>
      <c r="H26" s="89">
        <f t="shared" si="3"/>
        <v>0</v>
      </c>
    </row>
    <row r="27" spans="2:8" x14ac:dyDescent="0.2">
      <c r="B27" s="92" t="s">
        <v>269</v>
      </c>
      <c r="C27" s="89"/>
      <c r="D27" s="90"/>
      <c r="E27" s="89">
        <f t="shared" si="0"/>
        <v>0</v>
      </c>
      <c r="F27" s="90"/>
      <c r="G27" s="90"/>
      <c r="H27" s="89">
        <f t="shared" si="3"/>
        <v>0</v>
      </c>
    </row>
    <row r="28" spans="2:8" ht="25.5" x14ac:dyDescent="0.2">
      <c r="B28" s="93" t="s">
        <v>270</v>
      </c>
      <c r="C28" s="89"/>
      <c r="D28" s="90"/>
      <c r="E28" s="89">
        <f t="shared" si="0"/>
        <v>0</v>
      </c>
      <c r="F28" s="90"/>
      <c r="G28" s="90"/>
      <c r="H28" s="89">
        <f t="shared" si="3"/>
        <v>0</v>
      </c>
    </row>
    <row r="29" spans="2:8" ht="25.5" x14ac:dyDescent="0.2">
      <c r="B29" s="84" t="s">
        <v>271</v>
      </c>
      <c r="C29" s="89">
        <f t="shared" ref="C29:H29" si="4">SUM(C30:C34)</f>
        <v>0</v>
      </c>
      <c r="D29" s="89">
        <f t="shared" si="4"/>
        <v>0</v>
      </c>
      <c r="E29" s="89">
        <f t="shared" si="4"/>
        <v>0</v>
      </c>
      <c r="F29" s="89">
        <f t="shared" si="4"/>
        <v>0</v>
      </c>
      <c r="G29" s="89">
        <f t="shared" si="4"/>
        <v>0</v>
      </c>
      <c r="H29" s="89">
        <f t="shared" si="4"/>
        <v>0</v>
      </c>
    </row>
    <row r="30" spans="2:8" x14ac:dyDescent="0.2">
      <c r="B30" s="92" t="s">
        <v>272</v>
      </c>
      <c r="C30" s="89"/>
      <c r="D30" s="90"/>
      <c r="E30" s="89">
        <f t="shared" si="0"/>
        <v>0</v>
      </c>
      <c r="F30" s="90"/>
      <c r="G30" s="90"/>
      <c r="H30" s="89">
        <f t="shared" si="3"/>
        <v>0</v>
      </c>
    </row>
    <row r="31" spans="2:8" x14ac:dyDescent="0.2">
      <c r="B31" s="92" t="s">
        <v>273</v>
      </c>
      <c r="C31" s="89"/>
      <c r="D31" s="90"/>
      <c r="E31" s="89">
        <f t="shared" si="0"/>
        <v>0</v>
      </c>
      <c r="F31" s="90"/>
      <c r="G31" s="90"/>
      <c r="H31" s="89">
        <f t="shared" si="3"/>
        <v>0</v>
      </c>
    </row>
    <row r="32" spans="2:8" x14ac:dyDescent="0.2">
      <c r="B32" s="92" t="s">
        <v>274</v>
      </c>
      <c r="C32" s="89"/>
      <c r="D32" s="90"/>
      <c r="E32" s="89">
        <f t="shared" si="0"/>
        <v>0</v>
      </c>
      <c r="F32" s="90"/>
      <c r="G32" s="90"/>
      <c r="H32" s="89">
        <f t="shared" si="3"/>
        <v>0</v>
      </c>
    </row>
    <row r="33" spans="2:8" ht="25.5" x14ac:dyDescent="0.2">
      <c r="B33" s="93" t="s">
        <v>275</v>
      </c>
      <c r="C33" s="89"/>
      <c r="D33" s="90"/>
      <c r="E33" s="89">
        <f t="shared" si="0"/>
        <v>0</v>
      </c>
      <c r="F33" s="90"/>
      <c r="G33" s="90"/>
      <c r="H33" s="89">
        <f t="shared" si="3"/>
        <v>0</v>
      </c>
    </row>
    <row r="34" spans="2:8" x14ac:dyDescent="0.2">
      <c r="B34" s="92" t="s">
        <v>276</v>
      </c>
      <c r="C34" s="89"/>
      <c r="D34" s="90"/>
      <c r="E34" s="89">
        <f t="shared" si="0"/>
        <v>0</v>
      </c>
      <c r="F34" s="90"/>
      <c r="G34" s="90"/>
      <c r="H34" s="89">
        <f t="shared" si="3"/>
        <v>0</v>
      </c>
    </row>
    <row r="35" spans="2:8" x14ac:dyDescent="0.2">
      <c r="B35" s="80" t="s">
        <v>277</v>
      </c>
      <c r="C35" s="89"/>
      <c r="D35" s="90"/>
      <c r="E35" s="89">
        <f t="shared" si="0"/>
        <v>0</v>
      </c>
      <c r="F35" s="90"/>
      <c r="G35" s="90"/>
      <c r="H35" s="89">
        <f t="shared" si="3"/>
        <v>0</v>
      </c>
    </row>
    <row r="36" spans="2:8" x14ac:dyDescent="0.2">
      <c r="B36" s="80" t="s">
        <v>278</v>
      </c>
      <c r="C36" s="89">
        <f t="shared" ref="C36:H36" si="5">C37</f>
        <v>0</v>
      </c>
      <c r="D36" s="89">
        <f t="shared" si="5"/>
        <v>0</v>
      </c>
      <c r="E36" s="89">
        <f t="shared" si="5"/>
        <v>0</v>
      </c>
      <c r="F36" s="89">
        <f t="shared" si="5"/>
        <v>0</v>
      </c>
      <c r="G36" s="89">
        <f t="shared" si="5"/>
        <v>0</v>
      </c>
      <c r="H36" s="89">
        <f t="shared" si="5"/>
        <v>0</v>
      </c>
    </row>
    <row r="37" spans="2:8" x14ac:dyDescent="0.2">
      <c r="B37" s="92" t="s">
        <v>279</v>
      </c>
      <c r="C37" s="89"/>
      <c r="D37" s="90"/>
      <c r="E37" s="89">
        <f t="shared" si="0"/>
        <v>0</v>
      </c>
      <c r="F37" s="90"/>
      <c r="G37" s="90"/>
      <c r="H37" s="89">
        <f t="shared" si="3"/>
        <v>0</v>
      </c>
    </row>
    <row r="38" spans="2:8" x14ac:dyDescent="0.2">
      <c r="B38" s="80" t="s">
        <v>280</v>
      </c>
      <c r="C38" s="89">
        <f t="shared" ref="C38:H38" si="6">C39+C40</f>
        <v>0</v>
      </c>
      <c r="D38" s="89">
        <f t="shared" si="6"/>
        <v>0</v>
      </c>
      <c r="E38" s="89">
        <f t="shared" si="6"/>
        <v>0</v>
      </c>
      <c r="F38" s="89">
        <f t="shared" si="6"/>
        <v>0</v>
      </c>
      <c r="G38" s="89">
        <f t="shared" si="6"/>
        <v>0</v>
      </c>
      <c r="H38" s="89">
        <f t="shared" si="6"/>
        <v>0</v>
      </c>
    </row>
    <row r="39" spans="2:8" x14ac:dyDescent="0.2">
      <c r="B39" s="92" t="s">
        <v>281</v>
      </c>
      <c r="C39" s="89"/>
      <c r="D39" s="90"/>
      <c r="E39" s="89">
        <f t="shared" si="0"/>
        <v>0</v>
      </c>
      <c r="F39" s="90"/>
      <c r="G39" s="90"/>
      <c r="H39" s="89">
        <f t="shared" si="3"/>
        <v>0</v>
      </c>
    </row>
    <row r="40" spans="2:8" x14ac:dyDescent="0.2">
      <c r="B40" s="92" t="s">
        <v>282</v>
      </c>
      <c r="C40" s="89"/>
      <c r="D40" s="90"/>
      <c r="E40" s="89">
        <f t="shared" si="0"/>
        <v>0</v>
      </c>
      <c r="F40" s="90"/>
      <c r="G40" s="90"/>
      <c r="H40" s="89">
        <f t="shared" si="3"/>
        <v>0</v>
      </c>
    </row>
    <row r="41" spans="2:8" x14ac:dyDescent="0.2">
      <c r="B41" s="94"/>
      <c r="C41" s="89"/>
      <c r="D41" s="90"/>
      <c r="E41" s="89"/>
      <c r="F41" s="90"/>
      <c r="G41" s="90"/>
      <c r="H41" s="89"/>
    </row>
    <row r="42" spans="2:8" ht="25.5" x14ac:dyDescent="0.2">
      <c r="B42" s="55" t="s">
        <v>283</v>
      </c>
      <c r="C42" s="95">
        <f t="shared" ref="C42:H42" si="7">C10+C11+C12+C13+C14+C15+C16+C17+C29+C35+C36+C38</f>
        <v>61360</v>
      </c>
      <c r="D42" s="96">
        <f t="shared" si="7"/>
        <v>0</v>
      </c>
      <c r="E42" s="96">
        <f t="shared" si="7"/>
        <v>61360</v>
      </c>
      <c r="F42" s="96">
        <f t="shared" si="7"/>
        <v>6.51</v>
      </c>
      <c r="G42" s="96">
        <f t="shared" si="7"/>
        <v>6.51</v>
      </c>
      <c r="H42" s="96">
        <f t="shared" si="7"/>
        <v>-61353.49</v>
      </c>
    </row>
    <row r="43" spans="2:8" x14ac:dyDescent="0.2">
      <c r="B43" s="76"/>
      <c r="C43" s="89"/>
      <c r="D43" s="76"/>
      <c r="E43" s="97"/>
      <c r="F43" s="76"/>
      <c r="G43" s="76"/>
      <c r="H43" s="97"/>
    </row>
    <row r="44" spans="2:8" ht="25.5" x14ac:dyDescent="0.2">
      <c r="B44" s="55" t="s">
        <v>284</v>
      </c>
      <c r="C44" s="98"/>
      <c r="D44" s="99"/>
      <c r="E44" s="98"/>
      <c r="F44" s="99"/>
      <c r="G44" s="99"/>
      <c r="H44" s="89"/>
    </row>
    <row r="45" spans="2:8" x14ac:dyDescent="0.2">
      <c r="B45" s="94"/>
      <c r="C45" s="89"/>
      <c r="D45" s="100"/>
      <c r="E45" s="89"/>
      <c r="F45" s="100"/>
      <c r="G45" s="100"/>
      <c r="H45" s="89"/>
    </row>
    <row r="46" spans="2:8" x14ac:dyDescent="0.2">
      <c r="B46" s="73" t="s">
        <v>285</v>
      </c>
      <c r="C46" s="89"/>
      <c r="D46" s="90"/>
      <c r="E46" s="89"/>
      <c r="F46" s="90"/>
      <c r="G46" s="90"/>
      <c r="H46" s="89"/>
    </row>
    <row r="47" spans="2:8" x14ac:dyDescent="0.2">
      <c r="B47" s="80" t="s">
        <v>286</v>
      </c>
      <c r="C47" s="89">
        <f t="shared" ref="C47:H47" si="8">SUM(C48:C55)</f>
        <v>0</v>
      </c>
      <c r="D47" s="89">
        <f t="shared" si="8"/>
        <v>0</v>
      </c>
      <c r="E47" s="89">
        <f t="shared" si="8"/>
        <v>0</v>
      </c>
      <c r="F47" s="89">
        <f t="shared" si="8"/>
        <v>0</v>
      </c>
      <c r="G47" s="89">
        <f t="shared" si="8"/>
        <v>0</v>
      </c>
      <c r="H47" s="89">
        <f t="shared" si="8"/>
        <v>0</v>
      </c>
    </row>
    <row r="48" spans="2:8" ht="25.5" x14ac:dyDescent="0.2">
      <c r="B48" s="93" t="s">
        <v>287</v>
      </c>
      <c r="C48" s="89"/>
      <c r="D48" s="90"/>
      <c r="E48" s="89">
        <f t="shared" ref="E48:E65" si="9">C48+D48</f>
        <v>0</v>
      </c>
      <c r="F48" s="90"/>
      <c r="G48" s="90"/>
      <c r="H48" s="89">
        <f t="shared" ref="H48:H65" si="10">G48-C48</f>
        <v>0</v>
      </c>
    </row>
    <row r="49" spans="2:8" ht="25.5" x14ac:dyDescent="0.2">
      <c r="B49" s="93" t="s">
        <v>288</v>
      </c>
      <c r="C49" s="89"/>
      <c r="D49" s="90"/>
      <c r="E49" s="89">
        <f t="shared" si="9"/>
        <v>0</v>
      </c>
      <c r="F49" s="90"/>
      <c r="G49" s="90"/>
      <c r="H49" s="89">
        <f t="shared" si="10"/>
        <v>0</v>
      </c>
    </row>
    <row r="50" spans="2:8" ht="25.5" x14ac:dyDescent="0.2">
      <c r="B50" s="93" t="s">
        <v>289</v>
      </c>
      <c r="C50" s="89"/>
      <c r="D50" s="90"/>
      <c r="E50" s="89">
        <f t="shared" si="9"/>
        <v>0</v>
      </c>
      <c r="F50" s="90"/>
      <c r="G50" s="90"/>
      <c r="H50" s="89">
        <f t="shared" si="10"/>
        <v>0</v>
      </c>
    </row>
    <row r="51" spans="2:8" ht="38.25" x14ac:dyDescent="0.2">
      <c r="B51" s="93" t="s">
        <v>290</v>
      </c>
      <c r="C51" s="89"/>
      <c r="D51" s="90"/>
      <c r="E51" s="89">
        <f t="shared" si="9"/>
        <v>0</v>
      </c>
      <c r="F51" s="90"/>
      <c r="G51" s="90"/>
      <c r="H51" s="89">
        <f t="shared" si="10"/>
        <v>0</v>
      </c>
    </row>
    <row r="52" spans="2:8" x14ac:dyDescent="0.2">
      <c r="B52" s="93" t="s">
        <v>291</v>
      </c>
      <c r="C52" s="89"/>
      <c r="D52" s="90"/>
      <c r="E52" s="89">
        <f t="shared" si="9"/>
        <v>0</v>
      </c>
      <c r="F52" s="90"/>
      <c r="G52" s="90"/>
      <c r="H52" s="89">
        <f t="shared" si="10"/>
        <v>0</v>
      </c>
    </row>
    <row r="53" spans="2:8" ht="25.5" x14ac:dyDescent="0.2">
      <c r="B53" s="93" t="s">
        <v>292</v>
      </c>
      <c r="C53" s="89"/>
      <c r="D53" s="90"/>
      <c r="E53" s="89">
        <f t="shared" si="9"/>
        <v>0</v>
      </c>
      <c r="F53" s="90"/>
      <c r="G53" s="90"/>
      <c r="H53" s="89">
        <f t="shared" si="10"/>
        <v>0</v>
      </c>
    </row>
    <row r="54" spans="2:8" ht="25.5" x14ac:dyDescent="0.2">
      <c r="B54" s="93" t="s">
        <v>293</v>
      </c>
      <c r="C54" s="89"/>
      <c r="D54" s="90"/>
      <c r="E54" s="89">
        <f t="shared" si="9"/>
        <v>0</v>
      </c>
      <c r="F54" s="90"/>
      <c r="G54" s="90"/>
      <c r="H54" s="89">
        <f t="shared" si="10"/>
        <v>0</v>
      </c>
    </row>
    <row r="55" spans="2:8" ht="25.5" x14ac:dyDescent="0.2">
      <c r="B55" s="93" t="s">
        <v>294</v>
      </c>
      <c r="C55" s="89"/>
      <c r="D55" s="90"/>
      <c r="E55" s="89">
        <f t="shared" si="9"/>
        <v>0</v>
      </c>
      <c r="F55" s="90"/>
      <c r="G55" s="90"/>
      <c r="H55" s="89">
        <f t="shared" si="10"/>
        <v>0</v>
      </c>
    </row>
    <row r="56" spans="2:8" x14ac:dyDescent="0.2">
      <c r="B56" s="84" t="s">
        <v>295</v>
      </c>
      <c r="C56" s="89">
        <f t="shared" ref="C56:H56" si="11">SUM(C57:C60)</f>
        <v>0</v>
      </c>
      <c r="D56" s="89">
        <f t="shared" si="11"/>
        <v>0</v>
      </c>
      <c r="E56" s="89">
        <f t="shared" si="11"/>
        <v>0</v>
      </c>
      <c r="F56" s="89">
        <f t="shared" si="11"/>
        <v>0</v>
      </c>
      <c r="G56" s="89">
        <f t="shared" si="11"/>
        <v>0</v>
      </c>
      <c r="H56" s="89">
        <f t="shared" si="11"/>
        <v>0</v>
      </c>
    </row>
    <row r="57" spans="2:8" x14ac:dyDescent="0.2">
      <c r="B57" s="93" t="s">
        <v>296</v>
      </c>
      <c r="C57" s="89"/>
      <c r="D57" s="90"/>
      <c r="E57" s="89">
        <f t="shared" si="9"/>
        <v>0</v>
      </c>
      <c r="F57" s="90"/>
      <c r="G57" s="90"/>
      <c r="H57" s="89">
        <f t="shared" si="10"/>
        <v>0</v>
      </c>
    </row>
    <row r="58" spans="2:8" x14ac:dyDescent="0.2">
      <c r="B58" s="93" t="s">
        <v>297</v>
      </c>
      <c r="C58" s="89"/>
      <c r="D58" s="90"/>
      <c r="E58" s="89">
        <f t="shared" si="9"/>
        <v>0</v>
      </c>
      <c r="F58" s="90"/>
      <c r="G58" s="90"/>
      <c r="H58" s="89">
        <f t="shared" si="10"/>
        <v>0</v>
      </c>
    </row>
    <row r="59" spans="2:8" x14ac:dyDescent="0.2">
      <c r="B59" s="93" t="s">
        <v>298</v>
      </c>
      <c r="C59" s="89"/>
      <c r="D59" s="90"/>
      <c r="E59" s="89">
        <f t="shared" si="9"/>
        <v>0</v>
      </c>
      <c r="F59" s="90"/>
      <c r="G59" s="90"/>
      <c r="H59" s="89">
        <f t="shared" si="10"/>
        <v>0</v>
      </c>
    </row>
    <row r="60" spans="2:8" x14ac:dyDescent="0.2">
      <c r="B60" s="93" t="s">
        <v>299</v>
      </c>
      <c r="C60" s="89"/>
      <c r="D60" s="90"/>
      <c r="E60" s="89">
        <f t="shared" si="9"/>
        <v>0</v>
      </c>
      <c r="F60" s="90"/>
      <c r="G60" s="90"/>
      <c r="H60" s="89">
        <f t="shared" si="10"/>
        <v>0</v>
      </c>
    </row>
    <row r="61" spans="2:8" x14ac:dyDescent="0.2">
      <c r="B61" s="84" t="s">
        <v>300</v>
      </c>
      <c r="C61" s="89">
        <f t="shared" ref="C61:H61" si="12">C62+C63</f>
        <v>0</v>
      </c>
      <c r="D61" s="89">
        <f t="shared" si="12"/>
        <v>0</v>
      </c>
      <c r="E61" s="89">
        <f t="shared" si="12"/>
        <v>0</v>
      </c>
      <c r="F61" s="89">
        <f t="shared" si="12"/>
        <v>0</v>
      </c>
      <c r="G61" s="89">
        <f t="shared" si="12"/>
        <v>0</v>
      </c>
      <c r="H61" s="89">
        <f t="shared" si="12"/>
        <v>0</v>
      </c>
    </row>
    <row r="62" spans="2:8" ht="25.5" x14ac:dyDescent="0.2">
      <c r="B62" s="93" t="s">
        <v>301</v>
      </c>
      <c r="C62" s="89"/>
      <c r="D62" s="90"/>
      <c r="E62" s="89">
        <f t="shared" si="9"/>
        <v>0</v>
      </c>
      <c r="F62" s="90"/>
      <c r="G62" s="90"/>
      <c r="H62" s="89">
        <f t="shared" si="10"/>
        <v>0</v>
      </c>
    </row>
    <row r="63" spans="2:8" x14ac:dyDescent="0.2">
      <c r="B63" s="93" t="s">
        <v>302</v>
      </c>
      <c r="C63" s="89"/>
      <c r="D63" s="90"/>
      <c r="E63" s="89">
        <f t="shared" si="9"/>
        <v>0</v>
      </c>
      <c r="F63" s="90"/>
      <c r="G63" s="90"/>
      <c r="H63" s="89">
        <f t="shared" si="10"/>
        <v>0</v>
      </c>
    </row>
    <row r="64" spans="2:8" ht="38.25" x14ac:dyDescent="0.2">
      <c r="B64" s="84" t="s">
        <v>303</v>
      </c>
      <c r="C64" s="89">
        <v>10257014</v>
      </c>
      <c r="D64" s="90">
        <v>0</v>
      </c>
      <c r="E64" s="89">
        <f t="shared" si="9"/>
        <v>10257014</v>
      </c>
      <c r="F64" s="90">
        <v>2760614</v>
      </c>
      <c r="G64" s="90">
        <v>2760614</v>
      </c>
      <c r="H64" s="89">
        <f t="shared" si="10"/>
        <v>-7496400</v>
      </c>
    </row>
    <row r="65" spans="2:8" x14ac:dyDescent="0.2">
      <c r="B65" s="101" t="s">
        <v>304</v>
      </c>
      <c r="C65" s="102"/>
      <c r="D65" s="103"/>
      <c r="E65" s="102">
        <f t="shared" si="9"/>
        <v>0</v>
      </c>
      <c r="F65" s="103"/>
      <c r="G65" s="103"/>
      <c r="H65" s="102">
        <f t="shared" si="10"/>
        <v>0</v>
      </c>
    </row>
    <row r="66" spans="2:8" x14ac:dyDescent="0.2">
      <c r="B66" s="94"/>
      <c r="C66" s="89"/>
      <c r="D66" s="100"/>
      <c r="E66" s="89"/>
      <c r="F66" s="100"/>
      <c r="G66" s="100"/>
      <c r="H66" s="89"/>
    </row>
    <row r="67" spans="2:8" ht="25.5" x14ac:dyDescent="0.2">
      <c r="B67" s="55" t="s">
        <v>305</v>
      </c>
      <c r="C67" s="95">
        <f t="shared" ref="C67:H67" si="13">C47+C56+C61+C64+C65</f>
        <v>10257014</v>
      </c>
      <c r="D67" s="95">
        <f t="shared" si="13"/>
        <v>0</v>
      </c>
      <c r="E67" s="95">
        <f t="shared" si="13"/>
        <v>10257014</v>
      </c>
      <c r="F67" s="95">
        <f t="shared" si="13"/>
        <v>2760614</v>
      </c>
      <c r="G67" s="95">
        <f t="shared" si="13"/>
        <v>2760614</v>
      </c>
      <c r="H67" s="95">
        <f t="shared" si="13"/>
        <v>-7496400</v>
      </c>
    </row>
    <row r="68" spans="2:8" x14ac:dyDescent="0.2">
      <c r="B68" s="104"/>
      <c r="C68" s="89"/>
      <c r="D68" s="100"/>
      <c r="E68" s="89"/>
      <c r="F68" s="100"/>
      <c r="G68" s="100"/>
      <c r="H68" s="89"/>
    </row>
    <row r="69" spans="2:8" ht="25.5" x14ac:dyDescent="0.2">
      <c r="B69" s="55" t="s">
        <v>306</v>
      </c>
      <c r="C69" s="95">
        <f t="shared" ref="C69:H69" si="14">C70</f>
        <v>0</v>
      </c>
      <c r="D69" s="95">
        <f t="shared" si="14"/>
        <v>0</v>
      </c>
      <c r="E69" s="95">
        <f t="shared" si="14"/>
        <v>0</v>
      </c>
      <c r="F69" s="95">
        <f t="shared" si="14"/>
        <v>0</v>
      </c>
      <c r="G69" s="95">
        <f t="shared" si="14"/>
        <v>0</v>
      </c>
      <c r="H69" s="95">
        <f t="shared" si="14"/>
        <v>0</v>
      </c>
    </row>
    <row r="70" spans="2:8" x14ac:dyDescent="0.2">
      <c r="B70" s="104" t="s">
        <v>307</v>
      </c>
      <c r="C70" s="89"/>
      <c r="D70" s="90"/>
      <c r="E70" s="89">
        <f>C70+D70</f>
        <v>0</v>
      </c>
      <c r="F70" s="90"/>
      <c r="G70" s="90"/>
      <c r="H70" s="89">
        <f>G70-C70</f>
        <v>0</v>
      </c>
    </row>
    <row r="71" spans="2:8" x14ac:dyDescent="0.2">
      <c r="B71" s="104"/>
      <c r="C71" s="89"/>
      <c r="D71" s="90"/>
      <c r="E71" s="89"/>
      <c r="F71" s="90"/>
      <c r="G71" s="90"/>
      <c r="H71" s="89"/>
    </row>
    <row r="72" spans="2:8" x14ac:dyDescent="0.2">
      <c r="B72" s="55" t="s">
        <v>308</v>
      </c>
      <c r="C72" s="95">
        <f t="shared" ref="C72:H72" si="15">C42+C67+C69</f>
        <v>10318374</v>
      </c>
      <c r="D72" s="95">
        <f t="shared" si="15"/>
        <v>0</v>
      </c>
      <c r="E72" s="95">
        <f t="shared" si="15"/>
        <v>10318374</v>
      </c>
      <c r="F72" s="95">
        <f t="shared" si="15"/>
        <v>2760620.51</v>
      </c>
      <c r="G72" s="95">
        <f t="shared" si="15"/>
        <v>2760620.51</v>
      </c>
      <c r="H72" s="95">
        <f t="shared" si="15"/>
        <v>-7557753.4900000002</v>
      </c>
    </row>
    <row r="73" spans="2:8" x14ac:dyDescent="0.2">
      <c r="B73" s="104"/>
      <c r="C73" s="89"/>
      <c r="D73" s="90"/>
      <c r="E73" s="89"/>
      <c r="F73" s="90"/>
      <c r="G73" s="90"/>
      <c r="H73" s="89"/>
    </row>
    <row r="74" spans="2:8" x14ac:dyDescent="0.2">
      <c r="B74" s="55" t="s">
        <v>309</v>
      </c>
      <c r="C74" s="89"/>
      <c r="D74" s="90"/>
      <c r="E74" s="89"/>
      <c r="F74" s="90"/>
      <c r="G74" s="90"/>
      <c r="H74" s="89"/>
    </row>
    <row r="75" spans="2:8" ht="25.5" x14ac:dyDescent="0.2">
      <c r="B75" s="104" t="s">
        <v>310</v>
      </c>
      <c r="C75" s="89"/>
      <c r="D75" s="90"/>
      <c r="E75" s="89">
        <f>C75+D75</f>
        <v>0</v>
      </c>
      <c r="F75" s="90"/>
      <c r="G75" s="90"/>
      <c r="H75" s="89">
        <f>G75-C75</f>
        <v>0</v>
      </c>
    </row>
    <row r="76" spans="2:8" ht="25.5" x14ac:dyDescent="0.2">
      <c r="B76" s="104" t="s">
        <v>311</v>
      </c>
      <c r="C76" s="89"/>
      <c r="D76" s="90"/>
      <c r="E76" s="89">
        <f>C76+D76</f>
        <v>0</v>
      </c>
      <c r="F76" s="90"/>
      <c r="G76" s="90"/>
      <c r="H76" s="89">
        <f>G76-C76</f>
        <v>0</v>
      </c>
    </row>
    <row r="77" spans="2:8" ht="25.5" x14ac:dyDescent="0.2">
      <c r="B77" s="55" t="s">
        <v>312</v>
      </c>
      <c r="C77" s="95">
        <f t="shared" ref="C77:H77" si="16">SUM(C75:C76)</f>
        <v>0</v>
      </c>
      <c r="D77" s="95">
        <f t="shared" si="16"/>
        <v>0</v>
      </c>
      <c r="E77" s="95">
        <f t="shared" si="16"/>
        <v>0</v>
      </c>
      <c r="F77" s="95">
        <f t="shared" si="16"/>
        <v>0</v>
      </c>
      <c r="G77" s="95">
        <f t="shared" si="16"/>
        <v>0</v>
      </c>
      <c r="H77" s="95">
        <f t="shared" si="16"/>
        <v>0</v>
      </c>
    </row>
    <row r="78" spans="2:8" ht="13.5" thickBot="1" x14ac:dyDescent="0.25">
      <c r="B78" s="105"/>
      <c r="C78" s="106"/>
      <c r="D78" s="107"/>
      <c r="E78" s="106"/>
      <c r="F78" s="107"/>
      <c r="G78" s="107"/>
      <c r="H78" s="106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39370078740157483" header="0.31496062992125984" footer="0.31496062992125984"/>
  <pageSetup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workbookViewId="0">
      <pane ySplit="9" topLeftCell="A10" activePane="bottomLeft" state="frozen"/>
      <selection pane="bottomLeft" activeCell="D16" sqref="D16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151" t="s">
        <v>0</v>
      </c>
      <c r="C2" s="152"/>
      <c r="D2" s="152"/>
      <c r="E2" s="152"/>
      <c r="F2" s="152"/>
      <c r="G2" s="152"/>
      <c r="H2" s="152"/>
      <c r="I2" s="194"/>
    </row>
    <row r="3" spans="2:9" x14ac:dyDescent="0.2">
      <c r="B3" s="176" t="s">
        <v>313</v>
      </c>
      <c r="C3" s="177"/>
      <c r="D3" s="177"/>
      <c r="E3" s="177"/>
      <c r="F3" s="177"/>
      <c r="G3" s="177"/>
      <c r="H3" s="177"/>
      <c r="I3" s="195"/>
    </row>
    <row r="4" spans="2:9" x14ac:dyDescent="0.2">
      <c r="B4" s="176" t="s">
        <v>314</v>
      </c>
      <c r="C4" s="177"/>
      <c r="D4" s="177"/>
      <c r="E4" s="177"/>
      <c r="F4" s="177"/>
      <c r="G4" s="177"/>
      <c r="H4" s="177"/>
      <c r="I4" s="195"/>
    </row>
    <row r="5" spans="2:9" x14ac:dyDescent="0.2">
      <c r="B5" s="176" t="s">
        <v>125</v>
      </c>
      <c r="C5" s="177"/>
      <c r="D5" s="177"/>
      <c r="E5" s="177"/>
      <c r="F5" s="177"/>
      <c r="G5" s="177"/>
      <c r="H5" s="177"/>
      <c r="I5" s="195"/>
    </row>
    <row r="6" spans="2:9" ht="13.5" thickBot="1" x14ac:dyDescent="0.25">
      <c r="B6" s="179" t="s">
        <v>3</v>
      </c>
      <c r="C6" s="180"/>
      <c r="D6" s="180"/>
      <c r="E6" s="180"/>
      <c r="F6" s="180"/>
      <c r="G6" s="180"/>
      <c r="H6" s="180"/>
      <c r="I6" s="196"/>
    </row>
    <row r="7" spans="2:9" ht="15.75" customHeight="1" x14ac:dyDescent="0.2">
      <c r="B7" s="151" t="s">
        <v>4</v>
      </c>
      <c r="C7" s="153"/>
      <c r="D7" s="151" t="s">
        <v>315</v>
      </c>
      <c r="E7" s="152"/>
      <c r="F7" s="152"/>
      <c r="G7" s="152"/>
      <c r="H7" s="153"/>
      <c r="I7" s="186" t="s">
        <v>316</v>
      </c>
    </row>
    <row r="8" spans="2:9" ht="15" customHeight="1" thickBot="1" x14ac:dyDescent="0.25">
      <c r="B8" s="176"/>
      <c r="C8" s="178"/>
      <c r="D8" s="179"/>
      <c r="E8" s="180"/>
      <c r="F8" s="180"/>
      <c r="G8" s="180"/>
      <c r="H8" s="181"/>
      <c r="I8" s="191"/>
    </row>
    <row r="9" spans="2:9" ht="26.25" thickBot="1" x14ac:dyDescent="0.25">
      <c r="B9" s="179"/>
      <c r="C9" s="181"/>
      <c r="D9" s="108" t="s">
        <v>206</v>
      </c>
      <c r="E9" s="54" t="s">
        <v>317</v>
      </c>
      <c r="F9" s="108" t="s">
        <v>318</v>
      </c>
      <c r="G9" s="108" t="s">
        <v>204</v>
      </c>
      <c r="H9" s="108" t="s">
        <v>207</v>
      </c>
      <c r="I9" s="187"/>
    </row>
    <row r="10" spans="2:9" x14ac:dyDescent="0.2">
      <c r="B10" s="109" t="s">
        <v>319</v>
      </c>
      <c r="C10" s="110"/>
      <c r="D10" s="111">
        <f t="shared" ref="D10:I10" si="0">D11+D19+D29+D39+D49+D59+D72+D76+D63</f>
        <v>61360</v>
      </c>
      <c r="E10" s="111">
        <f t="shared" si="0"/>
        <v>6.51</v>
      </c>
      <c r="F10" s="111">
        <f t="shared" si="0"/>
        <v>61366.51</v>
      </c>
      <c r="G10" s="111">
        <f t="shared" si="0"/>
        <v>0</v>
      </c>
      <c r="H10" s="111">
        <f t="shared" si="0"/>
        <v>0</v>
      </c>
      <c r="I10" s="111">
        <f t="shared" si="0"/>
        <v>61366.51</v>
      </c>
    </row>
    <row r="11" spans="2:9" x14ac:dyDescent="0.2">
      <c r="B11" s="112" t="s">
        <v>320</v>
      </c>
      <c r="C11" s="113"/>
      <c r="D11" s="97">
        <f t="shared" ref="D11:I11" si="1">SUM(D12:D18)</f>
        <v>0</v>
      </c>
      <c r="E11" s="97">
        <f t="shared" si="1"/>
        <v>0</v>
      </c>
      <c r="F11" s="97">
        <f t="shared" si="1"/>
        <v>0</v>
      </c>
      <c r="G11" s="97">
        <f t="shared" si="1"/>
        <v>0</v>
      </c>
      <c r="H11" s="97">
        <f t="shared" si="1"/>
        <v>0</v>
      </c>
      <c r="I11" s="97">
        <f t="shared" si="1"/>
        <v>0</v>
      </c>
    </row>
    <row r="12" spans="2:9" x14ac:dyDescent="0.2">
      <c r="B12" s="114" t="s">
        <v>321</v>
      </c>
      <c r="C12" s="115"/>
      <c r="D12" s="97"/>
      <c r="E12" s="89"/>
      <c r="F12" s="89">
        <f>D12+E12</f>
        <v>0</v>
      </c>
      <c r="G12" s="89"/>
      <c r="H12" s="89"/>
      <c r="I12" s="89">
        <f>F12-G12</f>
        <v>0</v>
      </c>
    </row>
    <row r="13" spans="2:9" x14ac:dyDescent="0.2">
      <c r="B13" s="114" t="s">
        <v>322</v>
      </c>
      <c r="C13" s="115"/>
      <c r="D13" s="97"/>
      <c r="E13" s="89"/>
      <c r="F13" s="89">
        <f t="shared" ref="F13:F18" si="2">D13+E13</f>
        <v>0</v>
      </c>
      <c r="G13" s="89"/>
      <c r="H13" s="89"/>
      <c r="I13" s="89">
        <f t="shared" ref="I13:I18" si="3">F13-G13</f>
        <v>0</v>
      </c>
    </row>
    <row r="14" spans="2:9" x14ac:dyDescent="0.2">
      <c r="B14" s="114" t="s">
        <v>323</v>
      </c>
      <c r="C14" s="115"/>
      <c r="D14" s="97"/>
      <c r="E14" s="89"/>
      <c r="F14" s="89">
        <f t="shared" si="2"/>
        <v>0</v>
      </c>
      <c r="G14" s="89"/>
      <c r="H14" s="89"/>
      <c r="I14" s="89">
        <f t="shared" si="3"/>
        <v>0</v>
      </c>
    </row>
    <row r="15" spans="2:9" x14ac:dyDescent="0.2">
      <c r="B15" s="114" t="s">
        <v>324</v>
      </c>
      <c r="C15" s="115"/>
      <c r="D15" s="97"/>
      <c r="E15" s="89"/>
      <c r="F15" s="89">
        <f t="shared" si="2"/>
        <v>0</v>
      </c>
      <c r="G15" s="89"/>
      <c r="H15" s="89"/>
      <c r="I15" s="89">
        <f t="shared" si="3"/>
        <v>0</v>
      </c>
    </row>
    <row r="16" spans="2:9" x14ac:dyDescent="0.2">
      <c r="B16" s="114" t="s">
        <v>325</v>
      </c>
      <c r="C16" s="115"/>
      <c r="D16" s="97"/>
      <c r="E16" s="89"/>
      <c r="F16" s="89">
        <f t="shared" si="2"/>
        <v>0</v>
      </c>
      <c r="G16" s="89"/>
      <c r="H16" s="89"/>
      <c r="I16" s="89">
        <f t="shared" si="3"/>
        <v>0</v>
      </c>
    </row>
    <row r="17" spans="2:9" x14ac:dyDescent="0.2">
      <c r="B17" s="114" t="s">
        <v>326</v>
      </c>
      <c r="C17" s="115"/>
      <c r="D17" s="97"/>
      <c r="E17" s="89"/>
      <c r="F17" s="89">
        <f t="shared" si="2"/>
        <v>0</v>
      </c>
      <c r="G17" s="89"/>
      <c r="H17" s="89"/>
      <c r="I17" s="89">
        <f t="shared" si="3"/>
        <v>0</v>
      </c>
    </row>
    <row r="18" spans="2:9" x14ac:dyDescent="0.2">
      <c r="B18" s="114" t="s">
        <v>327</v>
      </c>
      <c r="C18" s="115"/>
      <c r="D18" s="97"/>
      <c r="E18" s="89"/>
      <c r="F18" s="89">
        <f t="shared" si="2"/>
        <v>0</v>
      </c>
      <c r="G18" s="89"/>
      <c r="H18" s="89"/>
      <c r="I18" s="89">
        <f t="shared" si="3"/>
        <v>0</v>
      </c>
    </row>
    <row r="19" spans="2:9" x14ac:dyDescent="0.2">
      <c r="B19" s="112" t="s">
        <v>328</v>
      </c>
      <c r="C19" s="113"/>
      <c r="D19" s="97">
        <f t="shared" ref="D19:I19" si="4">SUM(D20:D28)</f>
        <v>0</v>
      </c>
      <c r="E19" s="97">
        <f t="shared" si="4"/>
        <v>0</v>
      </c>
      <c r="F19" s="97">
        <f t="shared" si="4"/>
        <v>0</v>
      </c>
      <c r="G19" s="97">
        <f t="shared" si="4"/>
        <v>0</v>
      </c>
      <c r="H19" s="97">
        <f t="shared" si="4"/>
        <v>0</v>
      </c>
      <c r="I19" s="97">
        <f t="shared" si="4"/>
        <v>0</v>
      </c>
    </row>
    <row r="20" spans="2:9" x14ac:dyDescent="0.2">
      <c r="B20" s="114" t="s">
        <v>329</v>
      </c>
      <c r="C20" s="115"/>
      <c r="D20" s="97"/>
      <c r="E20" s="89"/>
      <c r="F20" s="97">
        <f t="shared" ref="F20:F28" si="5">D20+E20</f>
        <v>0</v>
      </c>
      <c r="G20" s="89"/>
      <c r="H20" s="89"/>
      <c r="I20" s="89">
        <f>F20-G20</f>
        <v>0</v>
      </c>
    </row>
    <row r="21" spans="2:9" x14ac:dyDescent="0.2">
      <c r="B21" s="114" t="s">
        <v>330</v>
      </c>
      <c r="C21" s="115"/>
      <c r="D21" s="97"/>
      <c r="E21" s="89"/>
      <c r="F21" s="97">
        <f t="shared" si="5"/>
        <v>0</v>
      </c>
      <c r="G21" s="89"/>
      <c r="H21" s="89"/>
      <c r="I21" s="89">
        <f t="shared" ref="I21:I83" si="6">F21-G21</f>
        <v>0</v>
      </c>
    </row>
    <row r="22" spans="2:9" x14ac:dyDescent="0.2">
      <c r="B22" s="114" t="s">
        <v>331</v>
      </c>
      <c r="C22" s="115"/>
      <c r="D22" s="97"/>
      <c r="E22" s="89"/>
      <c r="F22" s="97">
        <f t="shared" si="5"/>
        <v>0</v>
      </c>
      <c r="G22" s="89"/>
      <c r="H22" s="89"/>
      <c r="I22" s="89">
        <f t="shared" si="6"/>
        <v>0</v>
      </c>
    </row>
    <row r="23" spans="2:9" x14ac:dyDescent="0.2">
      <c r="B23" s="114" t="s">
        <v>332</v>
      </c>
      <c r="C23" s="115"/>
      <c r="D23" s="97"/>
      <c r="E23" s="89"/>
      <c r="F23" s="97">
        <f t="shared" si="5"/>
        <v>0</v>
      </c>
      <c r="G23" s="89"/>
      <c r="H23" s="89"/>
      <c r="I23" s="89">
        <f t="shared" si="6"/>
        <v>0</v>
      </c>
    </row>
    <row r="24" spans="2:9" x14ac:dyDescent="0.2">
      <c r="B24" s="114" t="s">
        <v>333</v>
      </c>
      <c r="C24" s="115"/>
      <c r="D24" s="97"/>
      <c r="E24" s="89"/>
      <c r="F24" s="97">
        <f t="shared" si="5"/>
        <v>0</v>
      </c>
      <c r="G24" s="89"/>
      <c r="H24" s="89"/>
      <c r="I24" s="89">
        <f t="shared" si="6"/>
        <v>0</v>
      </c>
    </row>
    <row r="25" spans="2:9" x14ac:dyDescent="0.2">
      <c r="B25" s="114" t="s">
        <v>334</v>
      </c>
      <c r="C25" s="115"/>
      <c r="D25" s="97"/>
      <c r="E25" s="89"/>
      <c r="F25" s="97">
        <f t="shared" si="5"/>
        <v>0</v>
      </c>
      <c r="G25" s="89"/>
      <c r="H25" s="89"/>
      <c r="I25" s="89">
        <f t="shared" si="6"/>
        <v>0</v>
      </c>
    </row>
    <row r="26" spans="2:9" x14ac:dyDescent="0.2">
      <c r="B26" s="114" t="s">
        <v>335</v>
      </c>
      <c r="C26" s="115"/>
      <c r="D26" s="97"/>
      <c r="E26" s="89"/>
      <c r="F26" s="97">
        <f t="shared" si="5"/>
        <v>0</v>
      </c>
      <c r="G26" s="89"/>
      <c r="H26" s="89"/>
      <c r="I26" s="89">
        <f t="shared" si="6"/>
        <v>0</v>
      </c>
    </row>
    <row r="27" spans="2:9" x14ac:dyDescent="0.2">
      <c r="B27" s="114" t="s">
        <v>336</v>
      </c>
      <c r="C27" s="115"/>
      <c r="D27" s="97"/>
      <c r="E27" s="89"/>
      <c r="F27" s="97">
        <f t="shared" si="5"/>
        <v>0</v>
      </c>
      <c r="G27" s="89"/>
      <c r="H27" s="89"/>
      <c r="I27" s="89">
        <f t="shared" si="6"/>
        <v>0</v>
      </c>
    </row>
    <row r="28" spans="2:9" x14ac:dyDescent="0.2">
      <c r="B28" s="114" t="s">
        <v>337</v>
      </c>
      <c r="C28" s="115"/>
      <c r="D28" s="97"/>
      <c r="E28" s="89"/>
      <c r="F28" s="97">
        <f t="shared" si="5"/>
        <v>0</v>
      </c>
      <c r="G28" s="89"/>
      <c r="H28" s="89"/>
      <c r="I28" s="89">
        <f t="shared" si="6"/>
        <v>0</v>
      </c>
    </row>
    <row r="29" spans="2:9" x14ac:dyDescent="0.2">
      <c r="B29" s="112" t="s">
        <v>338</v>
      </c>
      <c r="C29" s="113"/>
      <c r="D29" s="97">
        <f t="shared" ref="D29:I29" si="7">SUM(D30:D38)</f>
        <v>0</v>
      </c>
      <c r="E29" s="97">
        <f t="shared" si="7"/>
        <v>6.51</v>
      </c>
      <c r="F29" s="97">
        <f t="shared" si="7"/>
        <v>6.51</v>
      </c>
      <c r="G29" s="97">
        <f t="shared" si="7"/>
        <v>0</v>
      </c>
      <c r="H29" s="97">
        <f t="shared" si="7"/>
        <v>0</v>
      </c>
      <c r="I29" s="97">
        <f t="shared" si="7"/>
        <v>6.51</v>
      </c>
    </row>
    <row r="30" spans="2:9" x14ac:dyDescent="0.2">
      <c r="B30" s="114" t="s">
        <v>339</v>
      </c>
      <c r="C30" s="115"/>
      <c r="D30" s="97"/>
      <c r="E30" s="89"/>
      <c r="F30" s="97">
        <f t="shared" ref="F30:F38" si="8">D30+E30</f>
        <v>0</v>
      </c>
      <c r="G30" s="89"/>
      <c r="H30" s="89"/>
      <c r="I30" s="89">
        <f t="shared" si="6"/>
        <v>0</v>
      </c>
    </row>
    <row r="31" spans="2:9" x14ac:dyDescent="0.2">
      <c r="B31" s="114" t="s">
        <v>340</v>
      </c>
      <c r="C31" s="115"/>
      <c r="D31" s="97"/>
      <c r="E31" s="89"/>
      <c r="F31" s="97">
        <f t="shared" si="8"/>
        <v>0</v>
      </c>
      <c r="G31" s="89"/>
      <c r="H31" s="89"/>
      <c r="I31" s="89">
        <f t="shared" si="6"/>
        <v>0</v>
      </c>
    </row>
    <row r="32" spans="2:9" x14ac:dyDescent="0.2">
      <c r="B32" s="114" t="s">
        <v>341</v>
      </c>
      <c r="C32" s="115"/>
      <c r="D32" s="97"/>
      <c r="E32" s="89"/>
      <c r="F32" s="97">
        <f t="shared" si="8"/>
        <v>0</v>
      </c>
      <c r="G32" s="89"/>
      <c r="H32" s="89"/>
      <c r="I32" s="89">
        <f t="shared" si="6"/>
        <v>0</v>
      </c>
    </row>
    <row r="33" spans="2:9" x14ac:dyDescent="0.2">
      <c r="B33" s="114" t="s">
        <v>342</v>
      </c>
      <c r="C33" s="115"/>
      <c r="D33" s="97">
        <v>0</v>
      </c>
      <c r="E33" s="89">
        <v>6.51</v>
      </c>
      <c r="F33" s="97">
        <f t="shared" si="8"/>
        <v>6.51</v>
      </c>
      <c r="G33" s="89">
        <v>0</v>
      </c>
      <c r="H33" s="89">
        <v>0</v>
      </c>
      <c r="I33" s="89">
        <f t="shared" si="6"/>
        <v>6.51</v>
      </c>
    </row>
    <row r="34" spans="2:9" x14ac:dyDescent="0.2">
      <c r="B34" s="114" t="s">
        <v>343</v>
      </c>
      <c r="C34" s="115"/>
      <c r="D34" s="97"/>
      <c r="E34" s="89"/>
      <c r="F34" s="97">
        <f t="shared" si="8"/>
        <v>0</v>
      </c>
      <c r="G34" s="89"/>
      <c r="H34" s="89"/>
      <c r="I34" s="89">
        <f t="shared" si="6"/>
        <v>0</v>
      </c>
    </row>
    <row r="35" spans="2:9" x14ac:dyDescent="0.2">
      <c r="B35" s="114" t="s">
        <v>344</v>
      </c>
      <c r="C35" s="115"/>
      <c r="D35" s="97"/>
      <c r="E35" s="89"/>
      <c r="F35" s="97">
        <f t="shared" si="8"/>
        <v>0</v>
      </c>
      <c r="G35" s="89"/>
      <c r="H35" s="89"/>
      <c r="I35" s="89">
        <f t="shared" si="6"/>
        <v>0</v>
      </c>
    </row>
    <row r="36" spans="2:9" x14ac:dyDescent="0.2">
      <c r="B36" s="114" t="s">
        <v>345</v>
      </c>
      <c r="C36" s="115"/>
      <c r="D36" s="97"/>
      <c r="E36" s="89"/>
      <c r="F36" s="97">
        <f t="shared" si="8"/>
        <v>0</v>
      </c>
      <c r="G36" s="89"/>
      <c r="H36" s="89"/>
      <c r="I36" s="89">
        <f t="shared" si="6"/>
        <v>0</v>
      </c>
    </row>
    <row r="37" spans="2:9" x14ac:dyDescent="0.2">
      <c r="B37" s="114" t="s">
        <v>346</v>
      </c>
      <c r="C37" s="115"/>
      <c r="D37" s="97"/>
      <c r="E37" s="89"/>
      <c r="F37" s="97">
        <f t="shared" si="8"/>
        <v>0</v>
      </c>
      <c r="G37" s="89"/>
      <c r="H37" s="89"/>
      <c r="I37" s="89">
        <f t="shared" si="6"/>
        <v>0</v>
      </c>
    </row>
    <row r="38" spans="2:9" x14ac:dyDescent="0.2">
      <c r="B38" s="114" t="s">
        <v>347</v>
      </c>
      <c r="C38" s="115"/>
      <c r="D38" s="97"/>
      <c r="E38" s="89"/>
      <c r="F38" s="97">
        <f t="shared" si="8"/>
        <v>0</v>
      </c>
      <c r="G38" s="89"/>
      <c r="H38" s="89"/>
      <c r="I38" s="89">
        <f t="shared" si="6"/>
        <v>0</v>
      </c>
    </row>
    <row r="39" spans="2:9" ht="25.5" customHeight="1" x14ac:dyDescent="0.2">
      <c r="B39" s="192" t="s">
        <v>348</v>
      </c>
      <c r="C39" s="193"/>
      <c r="D39" s="97">
        <f t="shared" ref="D39:I39" si="9">SUM(D40:D48)</f>
        <v>0</v>
      </c>
      <c r="E39" s="97">
        <f t="shared" si="9"/>
        <v>0</v>
      </c>
      <c r="F39" s="97">
        <f>SUM(F40:F48)</f>
        <v>0</v>
      </c>
      <c r="G39" s="97">
        <f t="shared" si="9"/>
        <v>0</v>
      </c>
      <c r="H39" s="97">
        <f t="shared" si="9"/>
        <v>0</v>
      </c>
      <c r="I39" s="97">
        <f t="shared" si="9"/>
        <v>0</v>
      </c>
    </row>
    <row r="40" spans="2:9" x14ac:dyDescent="0.2">
      <c r="B40" s="114" t="s">
        <v>349</v>
      </c>
      <c r="C40" s="115"/>
      <c r="D40" s="97"/>
      <c r="E40" s="89"/>
      <c r="F40" s="97">
        <f>D40+E40</f>
        <v>0</v>
      </c>
      <c r="G40" s="89"/>
      <c r="H40" s="89"/>
      <c r="I40" s="89">
        <f t="shared" si="6"/>
        <v>0</v>
      </c>
    </row>
    <row r="41" spans="2:9" x14ac:dyDescent="0.2">
      <c r="B41" s="114" t="s">
        <v>350</v>
      </c>
      <c r="C41" s="115"/>
      <c r="D41" s="97"/>
      <c r="E41" s="89"/>
      <c r="F41" s="97">
        <f t="shared" ref="F41:F83" si="10">D41+E41</f>
        <v>0</v>
      </c>
      <c r="G41" s="89"/>
      <c r="H41" s="89"/>
      <c r="I41" s="89">
        <f t="shared" si="6"/>
        <v>0</v>
      </c>
    </row>
    <row r="42" spans="2:9" x14ac:dyDescent="0.2">
      <c r="B42" s="114" t="s">
        <v>351</v>
      </c>
      <c r="C42" s="115"/>
      <c r="D42" s="97"/>
      <c r="E42" s="89"/>
      <c r="F42" s="97">
        <f t="shared" si="10"/>
        <v>0</v>
      </c>
      <c r="G42" s="89"/>
      <c r="H42" s="89"/>
      <c r="I42" s="89">
        <f t="shared" si="6"/>
        <v>0</v>
      </c>
    </row>
    <row r="43" spans="2:9" x14ac:dyDescent="0.2">
      <c r="B43" s="114" t="s">
        <v>352</v>
      </c>
      <c r="C43" s="115"/>
      <c r="D43" s="97"/>
      <c r="E43" s="89"/>
      <c r="F43" s="97">
        <f t="shared" si="10"/>
        <v>0</v>
      </c>
      <c r="G43" s="89"/>
      <c r="H43" s="89"/>
      <c r="I43" s="89">
        <f t="shared" si="6"/>
        <v>0</v>
      </c>
    </row>
    <row r="44" spans="2:9" x14ac:dyDescent="0.2">
      <c r="B44" s="114" t="s">
        <v>353</v>
      </c>
      <c r="C44" s="115"/>
      <c r="D44" s="97"/>
      <c r="E44" s="89"/>
      <c r="F44" s="97">
        <f t="shared" si="10"/>
        <v>0</v>
      </c>
      <c r="G44" s="89"/>
      <c r="H44" s="89"/>
      <c r="I44" s="89">
        <f t="shared" si="6"/>
        <v>0</v>
      </c>
    </row>
    <row r="45" spans="2:9" x14ac:dyDescent="0.2">
      <c r="B45" s="114" t="s">
        <v>354</v>
      </c>
      <c r="C45" s="115"/>
      <c r="D45" s="97"/>
      <c r="E45" s="89"/>
      <c r="F45" s="97">
        <f t="shared" si="10"/>
        <v>0</v>
      </c>
      <c r="G45" s="89"/>
      <c r="H45" s="89"/>
      <c r="I45" s="89">
        <f t="shared" si="6"/>
        <v>0</v>
      </c>
    </row>
    <row r="46" spans="2:9" x14ac:dyDescent="0.2">
      <c r="B46" s="114" t="s">
        <v>355</v>
      </c>
      <c r="C46" s="115"/>
      <c r="D46" s="97"/>
      <c r="E46" s="89"/>
      <c r="F46" s="97">
        <f t="shared" si="10"/>
        <v>0</v>
      </c>
      <c r="G46" s="89"/>
      <c r="H46" s="89"/>
      <c r="I46" s="89">
        <f t="shared" si="6"/>
        <v>0</v>
      </c>
    </row>
    <row r="47" spans="2:9" x14ac:dyDescent="0.2">
      <c r="B47" s="114" t="s">
        <v>356</v>
      </c>
      <c r="C47" s="115"/>
      <c r="D47" s="97"/>
      <c r="E47" s="89"/>
      <c r="F47" s="97">
        <f t="shared" si="10"/>
        <v>0</v>
      </c>
      <c r="G47" s="89"/>
      <c r="H47" s="89"/>
      <c r="I47" s="89">
        <f t="shared" si="6"/>
        <v>0</v>
      </c>
    </row>
    <row r="48" spans="2:9" x14ac:dyDescent="0.2">
      <c r="B48" s="114" t="s">
        <v>357</v>
      </c>
      <c r="C48" s="115"/>
      <c r="D48" s="97"/>
      <c r="E48" s="89"/>
      <c r="F48" s="97">
        <f t="shared" si="10"/>
        <v>0</v>
      </c>
      <c r="G48" s="89"/>
      <c r="H48" s="89"/>
      <c r="I48" s="89">
        <f t="shared" si="6"/>
        <v>0</v>
      </c>
    </row>
    <row r="49" spans="2:9" x14ac:dyDescent="0.2">
      <c r="B49" s="192" t="s">
        <v>358</v>
      </c>
      <c r="C49" s="193"/>
      <c r="D49" s="97">
        <f t="shared" ref="D49:I49" si="11">SUM(D50:D58)</f>
        <v>61360</v>
      </c>
      <c r="E49" s="97">
        <f t="shared" si="11"/>
        <v>0</v>
      </c>
      <c r="F49" s="97">
        <f t="shared" si="11"/>
        <v>61360</v>
      </c>
      <c r="G49" s="97">
        <f t="shared" si="11"/>
        <v>0</v>
      </c>
      <c r="H49" s="97">
        <f t="shared" si="11"/>
        <v>0</v>
      </c>
      <c r="I49" s="97">
        <f t="shared" si="11"/>
        <v>61360</v>
      </c>
    </row>
    <row r="50" spans="2:9" x14ac:dyDescent="0.2">
      <c r="B50" s="114" t="s">
        <v>359</v>
      </c>
      <c r="C50" s="115"/>
      <c r="D50" s="97">
        <v>61360</v>
      </c>
      <c r="E50" s="89">
        <v>0</v>
      </c>
      <c r="F50" s="97">
        <f t="shared" si="10"/>
        <v>61360</v>
      </c>
      <c r="G50" s="89">
        <v>0</v>
      </c>
      <c r="H50" s="89">
        <v>0</v>
      </c>
      <c r="I50" s="89">
        <f t="shared" si="6"/>
        <v>61360</v>
      </c>
    </row>
    <row r="51" spans="2:9" x14ac:dyDescent="0.2">
      <c r="B51" s="114" t="s">
        <v>360</v>
      </c>
      <c r="C51" s="115"/>
      <c r="D51" s="97"/>
      <c r="E51" s="89"/>
      <c r="F51" s="97">
        <f t="shared" si="10"/>
        <v>0</v>
      </c>
      <c r="G51" s="89"/>
      <c r="H51" s="89"/>
      <c r="I51" s="89">
        <f t="shared" si="6"/>
        <v>0</v>
      </c>
    </row>
    <row r="52" spans="2:9" x14ac:dyDescent="0.2">
      <c r="B52" s="114" t="s">
        <v>361</v>
      </c>
      <c r="C52" s="115"/>
      <c r="D52" s="97"/>
      <c r="E52" s="89"/>
      <c r="F52" s="97">
        <f t="shared" si="10"/>
        <v>0</v>
      </c>
      <c r="G52" s="89"/>
      <c r="H52" s="89"/>
      <c r="I52" s="89">
        <f t="shared" si="6"/>
        <v>0</v>
      </c>
    </row>
    <row r="53" spans="2:9" x14ac:dyDescent="0.2">
      <c r="B53" s="114" t="s">
        <v>362</v>
      </c>
      <c r="C53" s="115"/>
      <c r="D53" s="97"/>
      <c r="E53" s="89"/>
      <c r="F53" s="97">
        <f t="shared" si="10"/>
        <v>0</v>
      </c>
      <c r="G53" s="89"/>
      <c r="H53" s="89"/>
      <c r="I53" s="89">
        <f t="shared" si="6"/>
        <v>0</v>
      </c>
    </row>
    <row r="54" spans="2:9" x14ac:dyDescent="0.2">
      <c r="B54" s="114" t="s">
        <v>363</v>
      </c>
      <c r="C54" s="115"/>
      <c r="D54" s="97"/>
      <c r="E54" s="89"/>
      <c r="F54" s="97">
        <f t="shared" si="10"/>
        <v>0</v>
      </c>
      <c r="G54" s="89"/>
      <c r="H54" s="89"/>
      <c r="I54" s="89">
        <f t="shared" si="6"/>
        <v>0</v>
      </c>
    </row>
    <row r="55" spans="2:9" x14ac:dyDescent="0.2">
      <c r="B55" s="114" t="s">
        <v>364</v>
      </c>
      <c r="C55" s="115"/>
      <c r="D55" s="97"/>
      <c r="E55" s="89"/>
      <c r="F55" s="97">
        <f t="shared" si="10"/>
        <v>0</v>
      </c>
      <c r="G55" s="89"/>
      <c r="H55" s="89"/>
      <c r="I55" s="89">
        <f t="shared" si="6"/>
        <v>0</v>
      </c>
    </row>
    <row r="56" spans="2:9" x14ac:dyDescent="0.2">
      <c r="B56" s="114" t="s">
        <v>365</v>
      </c>
      <c r="C56" s="115"/>
      <c r="D56" s="97"/>
      <c r="E56" s="89"/>
      <c r="F56" s="97">
        <f t="shared" si="10"/>
        <v>0</v>
      </c>
      <c r="G56" s="89"/>
      <c r="H56" s="89"/>
      <c r="I56" s="89">
        <f t="shared" si="6"/>
        <v>0</v>
      </c>
    </row>
    <row r="57" spans="2:9" x14ac:dyDescent="0.2">
      <c r="B57" s="114" t="s">
        <v>366</v>
      </c>
      <c r="C57" s="115"/>
      <c r="D57" s="97"/>
      <c r="E57" s="89"/>
      <c r="F57" s="97">
        <f t="shared" si="10"/>
        <v>0</v>
      </c>
      <c r="G57" s="89"/>
      <c r="H57" s="89"/>
      <c r="I57" s="89">
        <f t="shared" si="6"/>
        <v>0</v>
      </c>
    </row>
    <row r="58" spans="2:9" x14ac:dyDescent="0.2">
      <c r="B58" s="114" t="s">
        <v>367</v>
      </c>
      <c r="C58" s="115"/>
      <c r="D58" s="97"/>
      <c r="E58" s="89"/>
      <c r="F58" s="97">
        <f t="shared" si="10"/>
        <v>0</v>
      </c>
      <c r="G58" s="89"/>
      <c r="H58" s="89"/>
      <c r="I58" s="89">
        <f t="shared" si="6"/>
        <v>0</v>
      </c>
    </row>
    <row r="59" spans="2:9" x14ac:dyDescent="0.2">
      <c r="B59" s="112" t="s">
        <v>368</v>
      </c>
      <c r="C59" s="113"/>
      <c r="D59" s="97">
        <f>SUM(D60:D62)</f>
        <v>0</v>
      </c>
      <c r="E59" s="97">
        <f>SUM(E60:E62)</f>
        <v>0</v>
      </c>
      <c r="F59" s="97">
        <f>SUM(F60:F62)</f>
        <v>0</v>
      </c>
      <c r="G59" s="97">
        <f>SUM(G60:G62)</f>
        <v>0</v>
      </c>
      <c r="H59" s="97">
        <f>SUM(H60:H62)</f>
        <v>0</v>
      </c>
      <c r="I59" s="89">
        <f t="shared" si="6"/>
        <v>0</v>
      </c>
    </row>
    <row r="60" spans="2:9" x14ac:dyDescent="0.2">
      <c r="B60" s="114" t="s">
        <v>369</v>
      </c>
      <c r="C60" s="115"/>
      <c r="D60" s="97"/>
      <c r="E60" s="89"/>
      <c r="F60" s="97">
        <f t="shared" si="10"/>
        <v>0</v>
      </c>
      <c r="G60" s="89"/>
      <c r="H60" s="89"/>
      <c r="I60" s="89">
        <f t="shared" si="6"/>
        <v>0</v>
      </c>
    </row>
    <row r="61" spans="2:9" x14ac:dyDescent="0.2">
      <c r="B61" s="114" t="s">
        <v>370</v>
      </c>
      <c r="C61" s="115"/>
      <c r="D61" s="97"/>
      <c r="E61" s="89"/>
      <c r="F61" s="97">
        <f t="shared" si="10"/>
        <v>0</v>
      </c>
      <c r="G61" s="89"/>
      <c r="H61" s="89"/>
      <c r="I61" s="89">
        <f t="shared" si="6"/>
        <v>0</v>
      </c>
    </row>
    <row r="62" spans="2:9" x14ac:dyDescent="0.2">
      <c r="B62" s="114" t="s">
        <v>371</v>
      </c>
      <c r="C62" s="115"/>
      <c r="D62" s="97"/>
      <c r="E62" s="89"/>
      <c r="F62" s="97">
        <f t="shared" si="10"/>
        <v>0</v>
      </c>
      <c r="G62" s="89"/>
      <c r="H62" s="89"/>
      <c r="I62" s="89">
        <f t="shared" si="6"/>
        <v>0</v>
      </c>
    </row>
    <row r="63" spans="2:9" x14ac:dyDescent="0.2">
      <c r="B63" s="192" t="s">
        <v>372</v>
      </c>
      <c r="C63" s="193"/>
      <c r="D63" s="97">
        <f>SUM(D64:D71)</f>
        <v>0</v>
      </c>
      <c r="E63" s="97">
        <f>SUM(E64:E71)</f>
        <v>0</v>
      </c>
      <c r="F63" s="97">
        <f>F64+F65+F66+F67+F68+F70+F71</f>
        <v>0</v>
      </c>
      <c r="G63" s="97">
        <f>SUM(G64:G71)</f>
        <v>0</v>
      </c>
      <c r="H63" s="97">
        <f>SUM(H64:H71)</f>
        <v>0</v>
      </c>
      <c r="I63" s="89">
        <f t="shared" si="6"/>
        <v>0</v>
      </c>
    </row>
    <row r="64" spans="2:9" x14ac:dyDescent="0.2">
      <c r="B64" s="114" t="s">
        <v>373</v>
      </c>
      <c r="C64" s="115"/>
      <c r="D64" s="97"/>
      <c r="E64" s="89"/>
      <c r="F64" s="97">
        <f t="shared" si="10"/>
        <v>0</v>
      </c>
      <c r="G64" s="89"/>
      <c r="H64" s="89"/>
      <c r="I64" s="89">
        <f t="shared" si="6"/>
        <v>0</v>
      </c>
    </row>
    <row r="65" spans="2:9" x14ac:dyDescent="0.2">
      <c r="B65" s="114" t="s">
        <v>374</v>
      </c>
      <c r="C65" s="115"/>
      <c r="D65" s="97"/>
      <c r="E65" s="89"/>
      <c r="F65" s="97">
        <f t="shared" si="10"/>
        <v>0</v>
      </c>
      <c r="G65" s="89"/>
      <c r="H65" s="89"/>
      <c r="I65" s="89">
        <f t="shared" si="6"/>
        <v>0</v>
      </c>
    </row>
    <row r="66" spans="2:9" x14ac:dyDescent="0.2">
      <c r="B66" s="114" t="s">
        <v>375</v>
      </c>
      <c r="C66" s="115"/>
      <c r="D66" s="97"/>
      <c r="E66" s="89"/>
      <c r="F66" s="97">
        <f t="shared" si="10"/>
        <v>0</v>
      </c>
      <c r="G66" s="89"/>
      <c r="H66" s="89"/>
      <c r="I66" s="89">
        <f t="shared" si="6"/>
        <v>0</v>
      </c>
    </row>
    <row r="67" spans="2:9" x14ac:dyDescent="0.2">
      <c r="B67" s="114" t="s">
        <v>376</v>
      </c>
      <c r="C67" s="115"/>
      <c r="D67" s="97"/>
      <c r="E67" s="89"/>
      <c r="F67" s="97">
        <f t="shared" si="10"/>
        <v>0</v>
      </c>
      <c r="G67" s="89"/>
      <c r="H67" s="89"/>
      <c r="I67" s="89">
        <f t="shared" si="6"/>
        <v>0</v>
      </c>
    </row>
    <row r="68" spans="2:9" x14ac:dyDescent="0.2">
      <c r="B68" s="114" t="s">
        <v>377</v>
      </c>
      <c r="C68" s="115"/>
      <c r="D68" s="97"/>
      <c r="E68" s="89"/>
      <c r="F68" s="97">
        <f t="shared" si="10"/>
        <v>0</v>
      </c>
      <c r="G68" s="89"/>
      <c r="H68" s="89"/>
      <c r="I68" s="89">
        <f t="shared" si="6"/>
        <v>0</v>
      </c>
    </row>
    <row r="69" spans="2:9" x14ac:dyDescent="0.2">
      <c r="B69" s="114" t="s">
        <v>378</v>
      </c>
      <c r="C69" s="115"/>
      <c r="D69" s="97"/>
      <c r="E69" s="89"/>
      <c r="F69" s="97">
        <f t="shared" si="10"/>
        <v>0</v>
      </c>
      <c r="G69" s="89"/>
      <c r="H69" s="89"/>
      <c r="I69" s="89">
        <f t="shared" si="6"/>
        <v>0</v>
      </c>
    </row>
    <row r="70" spans="2:9" x14ac:dyDescent="0.2">
      <c r="B70" s="114" t="s">
        <v>379</v>
      </c>
      <c r="C70" s="115"/>
      <c r="D70" s="97"/>
      <c r="E70" s="89"/>
      <c r="F70" s="97">
        <f t="shared" si="10"/>
        <v>0</v>
      </c>
      <c r="G70" s="89"/>
      <c r="H70" s="89"/>
      <c r="I70" s="89">
        <f t="shared" si="6"/>
        <v>0</v>
      </c>
    </row>
    <row r="71" spans="2:9" x14ac:dyDescent="0.2">
      <c r="B71" s="114" t="s">
        <v>380</v>
      </c>
      <c r="C71" s="115"/>
      <c r="D71" s="97"/>
      <c r="E71" s="89"/>
      <c r="F71" s="97">
        <f t="shared" si="10"/>
        <v>0</v>
      </c>
      <c r="G71" s="89"/>
      <c r="H71" s="89"/>
      <c r="I71" s="89">
        <f t="shared" si="6"/>
        <v>0</v>
      </c>
    </row>
    <row r="72" spans="2:9" x14ac:dyDescent="0.2">
      <c r="B72" s="112" t="s">
        <v>381</v>
      </c>
      <c r="C72" s="113"/>
      <c r="D72" s="97">
        <f>SUM(D73:D75)</f>
        <v>0</v>
      </c>
      <c r="E72" s="97">
        <f>SUM(E73:E75)</f>
        <v>0</v>
      </c>
      <c r="F72" s="97">
        <f>SUM(F73:F75)</f>
        <v>0</v>
      </c>
      <c r="G72" s="97">
        <f>SUM(G73:G75)</f>
        <v>0</v>
      </c>
      <c r="H72" s="97">
        <f>SUM(H73:H75)</f>
        <v>0</v>
      </c>
      <c r="I72" s="89">
        <f t="shared" si="6"/>
        <v>0</v>
      </c>
    </row>
    <row r="73" spans="2:9" x14ac:dyDescent="0.2">
      <c r="B73" s="114" t="s">
        <v>382</v>
      </c>
      <c r="C73" s="115"/>
      <c r="D73" s="97"/>
      <c r="E73" s="89"/>
      <c r="F73" s="97">
        <f t="shared" si="10"/>
        <v>0</v>
      </c>
      <c r="G73" s="89"/>
      <c r="H73" s="89"/>
      <c r="I73" s="89">
        <f t="shared" si="6"/>
        <v>0</v>
      </c>
    </row>
    <row r="74" spans="2:9" x14ac:dyDescent="0.2">
      <c r="B74" s="114" t="s">
        <v>383</v>
      </c>
      <c r="C74" s="115"/>
      <c r="D74" s="97"/>
      <c r="E74" s="89"/>
      <c r="F74" s="97">
        <f t="shared" si="10"/>
        <v>0</v>
      </c>
      <c r="G74" s="89"/>
      <c r="H74" s="89"/>
      <c r="I74" s="89">
        <f t="shared" si="6"/>
        <v>0</v>
      </c>
    </row>
    <row r="75" spans="2:9" x14ac:dyDescent="0.2">
      <c r="B75" s="114" t="s">
        <v>384</v>
      </c>
      <c r="C75" s="115"/>
      <c r="D75" s="97"/>
      <c r="E75" s="89"/>
      <c r="F75" s="97">
        <f t="shared" si="10"/>
        <v>0</v>
      </c>
      <c r="G75" s="89"/>
      <c r="H75" s="89"/>
      <c r="I75" s="89">
        <f t="shared" si="6"/>
        <v>0</v>
      </c>
    </row>
    <row r="76" spans="2:9" x14ac:dyDescent="0.2">
      <c r="B76" s="112" t="s">
        <v>385</v>
      </c>
      <c r="C76" s="113"/>
      <c r="D76" s="97">
        <f>SUM(D77:D83)</f>
        <v>0</v>
      </c>
      <c r="E76" s="97">
        <f>SUM(E77:E83)</f>
        <v>0</v>
      </c>
      <c r="F76" s="97">
        <f>SUM(F77:F83)</f>
        <v>0</v>
      </c>
      <c r="G76" s="97">
        <f>SUM(G77:G83)</f>
        <v>0</v>
      </c>
      <c r="H76" s="97">
        <f>SUM(H77:H83)</f>
        <v>0</v>
      </c>
      <c r="I76" s="89">
        <f t="shared" si="6"/>
        <v>0</v>
      </c>
    </row>
    <row r="77" spans="2:9" x14ac:dyDescent="0.2">
      <c r="B77" s="114" t="s">
        <v>386</v>
      </c>
      <c r="C77" s="115"/>
      <c r="D77" s="97"/>
      <c r="E77" s="89"/>
      <c r="F77" s="97">
        <f t="shared" si="10"/>
        <v>0</v>
      </c>
      <c r="G77" s="89"/>
      <c r="H77" s="89"/>
      <c r="I77" s="89">
        <f t="shared" si="6"/>
        <v>0</v>
      </c>
    </row>
    <row r="78" spans="2:9" x14ac:dyDescent="0.2">
      <c r="B78" s="114" t="s">
        <v>387</v>
      </c>
      <c r="C78" s="115"/>
      <c r="D78" s="97"/>
      <c r="E78" s="89"/>
      <c r="F78" s="97">
        <f t="shared" si="10"/>
        <v>0</v>
      </c>
      <c r="G78" s="89"/>
      <c r="H78" s="89"/>
      <c r="I78" s="89">
        <f t="shared" si="6"/>
        <v>0</v>
      </c>
    </row>
    <row r="79" spans="2:9" x14ac:dyDescent="0.2">
      <c r="B79" s="114" t="s">
        <v>388</v>
      </c>
      <c r="C79" s="115"/>
      <c r="D79" s="97"/>
      <c r="E79" s="89"/>
      <c r="F79" s="97">
        <f t="shared" si="10"/>
        <v>0</v>
      </c>
      <c r="G79" s="89"/>
      <c r="H79" s="89"/>
      <c r="I79" s="89">
        <f t="shared" si="6"/>
        <v>0</v>
      </c>
    </row>
    <row r="80" spans="2:9" x14ac:dyDescent="0.2">
      <c r="B80" s="114" t="s">
        <v>389</v>
      </c>
      <c r="C80" s="115"/>
      <c r="D80" s="97"/>
      <c r="E80" s="89"/>
      <c r="F80" s="97">
        <f t="shared" si="10"/>
        <v>0</v>
      </c>
      <c r="G80" s="89"/>
      <c r="H80" s="89"/>
      <c r="I80" s="89">
        <f t="shared" si="6"/>
        <v>0</v>
      </c>
    </row>
    <row r="81" spans="2:9" x14ac:dyDescent="0.2">
      <c r="B81" s="114" t="s">
        <v>390</v>
      </c>
      <c r="C81" s="115"/>
      <c r="D81" s="97"/>
      <c r="E81" s="89"/>
      <c r="F81" s="97">
        <f t="shared" si="10"/>
        <v>0</v>
      </c>
      <c r="G81" s="89"/>
      <c r="H81" s="89"/>
      <c r="I81" s="89">
        <f t="shared" si="6"/>
        <v>0</v>
      </c>
    </row>
    <row r="82" spans="2:9" x14ac:dyDescent="0.2">
      <c r="B82" s="114" t="s">
        <v>391</v>
      </c>
      <c r="C82" s="115"/>
      <c r="D82" s="97"/>
      <c r="E82" s="89"/>
      <c r="F82" s="97">
        <f t="shared" si="10"/>
        <v>0</v>
      </c>
      <c r="G82" s="89"/>
      <c r="H82" s="89"/>
      <c r="I82" s="89">
        <f t="shared" si="6"/>
        <v>0</v>
      </c>
    </row>
    <row r="83" spans="2:9" x14ac:dyDescent="0.2">
      <c r="B83" s="114" t="s">
        <v>392</v>
      </c>
      <c r="C83" s="115"/>
      <c r="D83" s="97"/>
      <c r="E83" s="89"/>
      <c r="F83" s="97">
        <f t="shared" si="10"/>
        <v>0</v>
      </c>
      <c r="G83" s="89"/>
      <c r="H83" s="89"/>
      <c r="I83" s="89">
        <f t="shared" si="6"/>
        <v>0</v>
      </c>
    </row>
    <row r="84" spans="2:9" x14ac:dyDescent="0.2">
      <c r="B84" s="116"/>
      <c r="C84" s="117"/>
      <c r="D84" s="118"/>
      <c r="E84" s="102"/>
      <c r="F84" s="102"/>
      <c r="G84" s="102"/>
      <c r="H84" s="102"/>
      <c r="I84" s="102"/>
    </row>
    <row r="85" spans="2:9" x14ac:dyDescent="0.2">
      <c r="B85" s="119" t="s">
        <v>393</v>
      </c>
      <c r="C85" s="120"/>
      <c r="D85" s="121">
        <f t="shared" ref="D85:I85" si="12">D86+D104+D94+D114+D124+D134+D138+D147+D151</f>
        <v>10257014</v>
      </c>
      <c r="E85" s="121">
        <f>E86+E104+E94+E114+E124+E134+E138+E147+E151</f>
        <v>3.637978807091713E-12</v>
      </c>
      <c r="F85" s="121">
        <f t="shared" si="12"/>
        <v>10257014</v>
      </c>
      <c r="G85" s="121">
        <f>G86+G104+G94+G114+G124+G134+G138+G147+G151</f>
        <v>1533479.47</v>
      </c>
      <c r="H85" s="121">
        <f>H86+H104+H94+H114+H124+H134+H138+H147+H151</f>
        <v>1435871.6600000001</v>
      </c>
      <c r="I85" s="121">
        <f t="shared" si="12"/>
        <v>8723534.5299999993</v>
      </c>
    </row>
    <row r="86" spans="2:9" x14ac:dyDescent="0.2">
      <c r="B86" s="112" t="s">
        <v>320</v>
      </c>
      <c r="C86" s="113"/>
      <c r="D86" s="97">
        <f>SUM(D87:D93)</f>
        <v>6380834</v>
      </c>
      <c r="E86" s="97">
        <f>SUM(E87:E93)</f>
        <v>0</v>
      </c>
      <c r="F86" s="97">
        <f>SUM(F87:F93)</f>
        <v>6380834</v>
      </c>
      <c r="G86" s="97">
        <f>SUM(G87:G93)</f>
        <v>1068209.03</v>
      </c>
      <c r="H86" s="97">
        <f>SUM(H87:H93)</f>
        <v>1068209.03</v>
      </c>
      <c r="I86" s="89">
        <f t="shared" ref="I86:I149" si="13">F86-G86</f>
        <v>5312624.97</v>
      </c>
    </row>
    <row r="87" spans="2:9" x14ac:dyDescent="0.2">
      <c r="B87" s="114" t="s">
        <v>321</v>
      </c>
      <c r="C87" s="115"/>
      <c r="D87" s="97">
        <v>3888900</v>
      </c>
      <c r="E87" s="89">
        <v>0</v>
      </c>
      <c r="F87" s="97">
        <f t="shared" ref="F87:F103" si="14">D87+E87</f>
        <v>3888900</v>
      </c>
      <c r="G87" s="89">
        <v>855105.55</v>
      </c>
      <c r="H87" s="89">
        <v>855105.55</v>
      </c>
      <c r="I87" s="89">
        <f t="shared" si="13"/>
        <v>3033794.45</v>
      </c>
    </row>
    <row r="88" spans="2:9" x14ac:dyDescent="0.2">
      <c r="B88" s="114" t="s">
        <v>322</v>
      </c>
      <c r="C88" s="115"/>
      <c r="D88" s="97"/>
      <c r="E88" s="89"/>
      <c r="F88" s="97">
        <f t="shared" si="14"/>
        <v>0</v>
      </c>
      <c r="G88" s="89"/>
      <c r="H88" s="89"/>
      <c r="I88" s="89">
        <f t="shared" si="13"/>
        <v>0</v>
      </c>
    </row>
    <row r="89" spans="2:9" x14ac:dyDescent="0.2">
      <c r="B89" s="114" t="s">
        <v>323</v>
      </c>
      <c r="C89" s="115"/>
      <c r="D89" s="97">
        <v>626550</v>
      </c>
      <c r="E89" s="89">
        <v>0</v>
      </c>
      <c r="F89" s="97">
        <f t="shared" si="14"/>
        <v>626550</v>
      </c>
      <c r="G89" s="89">
        <v>0</v>
      </c>
      <c r="H89" s="89">
        <v>0</v>
      </c>
      <c r="I89" s="89">
        <f t="shared" si="13"/>
        <v>626550</v>
      </c>
    </row>
    <row r="90" spans="2:9" x14ac:dyDescent="0.2">
      <c r="B90" s="114" t="s">
        <v>324</v>
      </c>
      <c r="C90" s="115"/>
      <c r="D90" s="97">
        <v>913964</v>
      </c>
      <c r="E90" s="89">
        <v>0</v>
      </c>
      <c r="F90" s="97">
        <f t="shared" si="14"/>
        <v>913964</v>
      </c>
      <c r="G90" s="89">
        <v>0</v>
      </c>
      <c r="H90" s="89">
        <v>0</v>
      </c>
      <c r="I90" s="89">
        <f t="shared" si="13"/>
        <v>913964</v>
      </c>
    </row>
    <row r="91" spans="2:9" x14ac:dyDescent="0.2">
      <c r="B91" s="114" t="s">
        <v>325</v>
      </c>
      <c r="C91" s="115"/>
      <c r="D91" s="97">
        <v>951420</v>
      </c>
      <c r="E91" s="89">
        <v>0</v>
      </c>
      <c r="F91" s="97">
        <f t="shared" si="14"/>
        <v>951420</v>
      </c>
      <c r="G91" s="89">
        <v>213103.48</v>
      </c>
      <c r="H91" s="89">
        <v>213103.48</v>
      </c>
      <c r="I91" s="89">
        <f t="shared" si="13"/>
        <v>738316.52</v>
      </c>
    </row>
    <row r="92" spans="2:9" x14ac:dyDescent="0.2">
      <c r="B92" s="114" t="s">
        <v>326</v>
      </c>
      <c r="C92" s="115"/>
      <c r="D92" s="97"/>
      <c r="E92" s="89"/>
      <c r="F92" s="97">
        <f t="shared" si="14"/>
        <v>0</v>
      </c>
      <c r="G92" s="89"/>
      <c r="H92" s="89"/>
      <c r="I92" s="89">
        <f t="shared" si="13"/>
        <v>0</v>
      </c>
    </row>
    <row r="93" spans="2:9" x14ac:dyDescent="0.2">
      <c r="B93" s="114" t="s">
        <v>327</v>
      </c>
      <c r="C93" s="115"/>
      <c r="D93" s="97"/>
      <c r="E93" s="89"/>
      <c r="F93" s="97">
        <f t="shared" si="14"/>
        <v>0</v>
      </c>
      <c r="G93" s="89"/>
      <c r="H93" s="89"/>
      <c r="I93" s="89">
        <f t="shared" si="13"/>
        <v>0</v>
      </c>
    </row>
    <row r="94" spans="2:9" x14ac:dyDescent="0.2">
      <c r="B94" s="112" t="s">
        <v>328</v>
      </c>
      <c r="C94" s="113"/>
      <c r="D94" s="97">
        <f>SUM(D95:D103)</f>
        <v>1157696</v>
      </c>
      <c r="E94" s="97">
        <f>SUM(E95:E103)</f>
        <v>0</v>
      </c>
      <c r="F94" s="97">
        <f>SUM(F95:F103)</f>
        <v>1157696</v>
      </c>
      <c r="G94" s="97">
        <f>SUM(G95:G103)</f>
        <v>218131.94000000003</v>
      </c>
      <c r="H94" s="97">
        <f>SUM(H95:H103)</f>
        <v>187441.33000000002</v>
      </c>
      <c r="I94" s="89">
        <f t="shared" si="13"/>
        <v>939564.05999999994</v>
      </c>
    </row>
    <row r="95" spans="2:9" x14ac:dyDescent="0.2">
      <c r="B95" s="114" t="s">
        <v>329</v>
      </c>
      <c r="C95" s="115"/>
      <c r="D95" s="97">
        <v>567471</v>
      </c>
      <c r="E95" s="89">
        <v>0</v>
      </c>
      <c r="F95" s="97">
        <f t="shared" si="14"/>
        <v>567471</v>
      </c>
      <c r="G95" s="89">
        <v>130365.08</v>
      </c>
      <c r="H95" s="89">
        <v>119914.47</v>
      </c>
      <c r="I95" s="89">
        <f t="shared" si="13"/>
        <v>437105.91999999998</v>
      </c>
    </row>
    <row r="96" spans="2:9" x14ac:dyDescent="0.2">
      <c r="B96" s="114" t="s">
        <v>330</v>
      </c>
      <c r="C96" s="115"/>
      <c r="D96" s="97">
        <v>126332</v>
      </c>
      <c r="E96" s="89">
        <v>0</v>
      </c>
      <c r="F96" s="97">
        <f t="shared" si="14"/>
        <v>126332</v>
      </c>
      <c r="G96" s="89">
        <v>35503.870000000003</v>
      </c>
      <c r="H96" s="89">
        <v>35503.870000000003</v>
      </c>
      <c r="I96" s="89">
        <f t="shared" si="13"/>
        <v>90828.13</v>
      </c>
    </row>
    <row r="97" spans="2:9" x14ac:dyDescent="0.2">
      <c r="B97" s="114" t="s">
        <v>331</v>
      </c>
      <c r="C97" s="115"/>
      <c r="D97" s="97"/>
      <c r="E97" s="89"/>
      <c r="F97" s="97">
        <f t="shared" si="14"/>
        <v>0</v>
      </c>
      <c r="G97" s="89"/>
      <c r="H97" s="89"/>
      <c r="I97" s="89">
        <f t="shared" si="13"/>
        <v>0</v>
      </c>
    </row>
    <row r="98" spans="2:9" x14ac:dyDescent="0.2">
      <c r="B98" s="114" t="s">
        <v>332</v>
      </c>
      <c r="C98" s="115"/>
      <c r="D98" s="97">
        <v>164723</v>
      </c>
      <c r="E98" s="89">
        <v>0</v>
      </c>
      <c r="F98" s="97">
        <f t="shared" si="14"/>
        <v>164723</v>
      </c>
      <c r="G98" s="89">
        <v>0</v>
      </c>
      <c r="H98" s="89">
        <v>0</v>
      </c>
      <c r="I98" s="89">
        <f t="shared" si="13"/>
        <v>164723</v>
      </c>
    </row>
    <row r="99" spans="2:9" x14ac:dyDescent="0.2">
      <c r="B99" s="114" t="s">
        <v>333</v>
      </c>
      <c r="C99" s="115"/>
      <c r="D99" s="97">
        <v>56423</v>
      </c>
      <c r="E99" s="89">
        <v>0</v>
      </c>
      <c r="F99" s="97">
        <f t="shared" si="14"/>
        <v>56423</v>
      </c>
      <c r="G99" s="89">
        <v>4489.2</v>
      </c>
      <c r="H99" s="89">
        <v>4489.2</v>
      </c>
      <c r="I99" s="89">
        <f t="shared" si="13"/>
        <v>51933.8</v>
      </c>
    </row>
    <row r="100" spans="2:9" x14ac:dyDescent="0.2">
      <c r="B100" s="114" t="s">
        <v>334</v>
      </c>
      <c r="C100" s="115"/>
      <c r="D100" s="97">
        <v>202400</v>
      </c>
      <c r="E100" s="89">
        <v>0</v>
      </c>
      <c r="F100" s="97">
        <f t="shared" si="14"/>
        <v>202400</v>
      </c>
      <c r="G100" s="89">
        <v>45540</v>
      </c>
      <c r="H100" s="89">
        <v>25300</v>
      </c>
      <c r="I100" s="89">
        <f t="shared" si="13"/>
        <v>156860</v>
      </c>
    </row>
    <row r="101" spans="2:9" x14ac:dyDescent="0.2">
      <c r="B101" s="114" t="s">
        <v>335</v>
      </c>
      <c r="C101" s="115"/>
      <c r="D101" s="97">
        <v>32214</v>
      </c>
      <c r="E101" s="89">
        <v>0</v>
      </c>
      <c r="F101" s="97">
        <f t="shared" si="14"/>
        <v>32214</v>
      </c>
      <c r="G101" s="89">
        <v>2233.79</v>
      </c>
      <c r="H101" s="89">
        <v>2233.79</v>
      </c>
      <c r="I101" s="89">
        <f t="shared" si="13"/>
        <v>29980.21</v>
      </c>
    </row>
    <row r="102" spans="2:9" x14ac:dyDescent="0.2">
      <c r="B102" s="114" t="s">
        <v>336</v>
      </c>
      <c r="C102" s="115"/>
      <c r="D102" s="97"/>
      <c r="E102" s="89"/>
      <c r="F102" s="97">
        <f t="shared" si="14"/>
        <v>0</v>
      </c>
      <c r="G102" s="89"/>
      <c r="H102" s="89"/>
      <c r="I102" s="89">
        <f t="shared" si="13"/>
        <v>0</v>
      </c>
    </row>
    <row r="103" spans="2:9" x14ac:dyDescent="0.2">
      <c r="B103" s="114" t="s">
        <v>337</v>
      </c>
      <c r="C103" s="115"/>
      <c r="D103" s="97">
        <v>8133</v>
      </c>
      <c r="E103" s="89">
        <v>0</v>
      </c>
      <c r="F103" s="97">
        <f t="shared" si="14"/>
        <v>8133</v>
      </c>
      <c r="G103" s="89">
        <v>0</v>
      </c>
      <c r="H103" s="89">
        <v>0</v>
      </c>
      <c r="I103" s="89">
        <f t="shared" si="13"/>
        <v>8133</v>
      </c>
    </row>
    <row r="104" spans="2:9" x14ac:dyDescent="0.2">
      <c r="B104" s="112" t="s">
        <v>338</v>
      </c>
      <c r="C104" s="113"/>
      <c r="D104" s="97">
        <f>SUM(D105:D113)</f>
        <v>1339070</v>
      </c>
      <c r="E104" s="97">
        <f>SUM(E105:E113)</f>
        <v>3.637978807091713E-12</v>
      </c>
      <c r="F104" s="97">
        <f>SUM(F105:F113)</f>
        <v>1339070</v>
      </c>
      <c r="G104" s="97">
        <f>SUM(G105:G113)</f>
        <v>247138.5</v>
      </c>
      <c r="H104" s="97">
        <f>SUM(H105:H113)</f>
        <v>180221.3</v>
      </c>
      <c r="I104" s="89">
        <f t="shared" si="13"/>
        <v>1091931.5</v>
      </c>
    </row>
    <row r="105" spans="2:9" x14ac:dyDescent="0.2">
      <c r="B105" s="114" t="s">
        <v>339</v>
      </c>
      <c r="C105" s="115"/>
      <c r="D105" s="97">
        <v>198000</v>
      </c>
      <c r="E105" s="89">
        <v>-16168.64</v>
      </c>
      <c r="F105" s="89">
        <f>D105+E105</f>
        <v>181831.36</v>
      </c>
      <c r="G105" s="89">
        <v>23001.67</v>
      </c>
      <c r="H105" s="89">
        <v>23001.67</v>
      </c>
      <c r="I105" s="89">
        <f t="shared" si="13"/>
        <v>158829.69</v>
      </c>
    </row>
    <row r="106" spans="2:9" x14ac:dyDescent="0.2">
      <c r="B106" s="114" t="s">
        <v>340</v>
      </c>
      <c r="C106" s="115"/>
      <c r="D106" s="97"/>
      <c r="E106" s="89"/>
      <c r="F106" s="89">
        <f t="shared" ref="F106:F113" si="15">D106+E106</f>
        <v>0</v>
      </c>
      <c r="G106" s="89"/>
      <c r="H106" s="89"/>
      <c r="I106" s="89">
        <f t="shared" si="13"/>
        <v>0</v>
      </c>
    </row>
    <row r="107" spans="2:9" x14ac:dyDescent="0.2">
      <c r="B107" s="114" t="s">
        <v>341</v>
      </c>
      <c r="C107" s="115"/>
      <c r="D107" s="97">
        <v>817000</v>
      </c>
      <c r="E107" s="89">
        <v>0</v>
      </c>
      <c r="F107" s="89">
        <f t="shared" si="15"/>
        <v>817000</v>
      </c>
      <c r="G107" s="89">
        <v>172245.98</v>
      </c>
      <c r="H107" s="89">
        <v>115730.78</v>
      </c>
      <c r="I107" s="89">
        <f t="shared" si="13"/>
        <v>644754.02</v>
      </c>
    </row>
    <row r="108" spans="2:9" x14ac:dyDescent="0.2">
      <c r="B108" s="114" t="s">
        <v>342</v>
      </c>
      <c r="C108" s="115"/>
      <c r="D108" s="97">
        <v>102000</v>
      </c>
      <c r="E108" s="89">
        <v>-3347.42</v>
      </c>
      <c r="F108" s="89">
        <f t="shared" si="15"/>
        <v>98652.58</v>
      </c>
      <c r="G108" s="89">
        <v>328.86</v>
      </c>
      <c r="H108" s="89">
        <v>328.86</v>
      </c>
      <c r="I108" s="89">
        <f t="shared" si="13"/>
        <v>98323.72</v>
      </c>
    </row>
    <row r="109" spans="2:9" x14ac:dyDescent="0.2">
      <c r="B109" s="114" t="s">
        <v>343</v>
      </c>
      <c r="C109" s="115"/>
      <c r="D109" s="97">
        <v>51000</v>
      </c>
      <c r="E109" s="89">
        <v>0</v>
      </c>
      <c r="F109" s="89">
        <f t="shared" si="15"/>
        <v>51000</v>
      </c>
      <c r="G109" s="89">
        <v>0</v>
      </c>
      <c r="H109" s="89">
        <v>0</v>
      </c>
      <c r="I109" s="89">
        <f t="shared" si="13"/>
        <v>51000</v>
      </c>
    </row>
    <row r="110" spans="2:9" x14ac:dyDescent="0.2">
      <c r="B110" s="114" t="s">
        <v>344</v>
      </c>
      <c r="C110" s="115"/>
      <c r="D110" s="97"/>
      <c r="E110" s="89"/>
      <c r="F110" s="89">
        <f t="shared" si="15"/>
        <v>0</v>
      </c>
      <c r="G110" s="89"/>
      <c r="H110" s="89"/>
      <c r="I110" s="89">
        <f t="shared" si="13"/>
        <v>0</v>
      </c>
    </row>
    <row r="111" spans="2:9" x14ac:dyDescent="0.2">
      <c r="B111" s="114" t="s">
        <v>345</v>
      </c>
      <c r="C111" s="115"/>
      <c r="D111" s="97"/>
      <c r="E111" s="89"/>
      <c r="F111" s="89">
        <f t="shared" si="15"/>
        <v>0</v>
      </c>
      <c r="G111" s="89"/>
      <c r="H111" s="89"/>
      <c r="I111" s="89">
        <f t="shared" si="13"/>
        <v>0</v>
      </c>
    </row>
    <row r="112" spans="2:9" x14ac:dyDescent="0.2">
      <c r="B112" s="114" t="s">
        <v>346</v>
      </c>
      <c r="C112" s="115"/>
      <c r="D112" s="97">
        <v>0</v>
      </c>
      <c r="E112" s="89">
        <v>19516.060000000001</v>
      </c>
      <c r="F112" s="89">
        <f t="shared" si="15"/>
        <v>19516.060000000001</v>
      </c>
      <c r="G112" s="89">
        <v>19515.990000000002</v>
      </c>
      <c r="H112" s="89">
        <v>19515.990000000002</v>
      </c>
      <c r="I112" s="89">
        <f t="shared" si="13"/>
        <v>6.9999999999708962E-2</v>
      </c>
    </row>
    <row r="113" spans="2:9" x14ac:dyDescent="0.2">
      <c r="B113" s="114" t="s">
        <v>347</v>
      </c>
      <c r="C113" s="115"/>
      <c r="D113" s="97">
        <v>171070</v>
      </c>
      <c r="E113" s="89">
        <v>0</v>
      </c>
      <c r="F113" s="89">
        <f t="shared" si="15"/>
        <v>171070</v>
      </c>
      <c r="G113" s="89">
        <v>32046</v>
      </c>
      <c r="H113" s="89">
        <v>21644</v>
      </c>
      <c r="I113" s="89">
        <f t="shared" si="13"/>
        <v>139024</v>
      </c>
    </row>
    <row r="114" spans="2:9" ht="25.5" customHeight="1" x14ac:dyDescent="0.2">
      <c r="B114" s="192" t="s">
        <v>348</v>
      </c>
      <c r="C114" s="193"/>
      <c r="D114" s="97">
        <f>SUM(D115:D123)</f>
        <v>0</v>
      </c>
      <c r="E114" s="97">
        <f>SUM(E115:E123)</f>
        <v>0</v>
      </c>
      <c r="F114" s="97">
        <f>SUM(F115:F123)</f>
        <v>0</v>
      </c>
      <c r="G114" s="97">
        <f>SUM(G115:G123)</f>
        <v>0</v>
      </c>
      <c r="H114" s="97">
        <f>SUM(H115:H123)</f>
        <v>0</v>
      </c>
      <c r="I114" s="89">
        <f t="shared" si="13"/>
        <v>0</v>
      </c>
    </row>
    <row r="115" spans="2:9" x14ac:dyDescent="0.2">
      <c r="B115" s="114" t="s">
        <v>349</v>
      </c>
      <c r="C115" s="115"/>
      <c r="D115" s="97"/>
      <c r="E115" s="89"/>
      <c r="F115" s="89">
        <f>D115+E115</f>
        <v>0</v>
      </c>
      <c r="G115" s="89"/>
      <c r="H115" s="89"/>
      <c r="I115" s="89">
        <f t="shared" si="13"/>
        <v>0</v>
      </c>
    </row>
    <row r="116" spans="2:9" x14ac:dyDescent="0.2">
      <c r="B116" s="114" t="s">
        <v>350</v>
      </c>
      <c r="C116" s="115"/>
      <c r="D116" s="97"/>
      <c r="E116" s="89"/>
      <c r="F116" s="89">
        <f t="shared" ref="F116:F123" si="16">D116+E116</f>
        <v>0</v>
      </c>
      <c r="G116" s="89"/>
      <c r="H116" s="89"/>
      <c r="I116" s="89">
        <f t="shared" si="13"/>
        <v>0</v>
      </c>
    </row>
    <row r="117" spans="2:9" x14ac:dyDescent="0.2">
      <c r="B117" s="114" t="s">
        <v>351</v>
      </c>
      <c r="C117" s="115"/>
      <c r="D117" s="97"/>
      <c r="E117" s="89"/>
      <c r="F117" s="89">
        <f t="shared" si="16"/>
        <v>0</v>
      </c>
      <c r="G117" s="89"/>
      <c r="H117" s="89"/>
      <c r="I117" s="89">
        <f t="shared" si="13"/>
        <v>0</v>
      </c>
    </row>
    <row r="118" spans="2:9" x14ac:dyDescent="0.2">
      <c r="B118" s="114" t="s">
        <v>352</v>
      </c>
      <c r="C118" s="115"/>
      <c r="D118" s="97"/>
      <c r="E118" s="89"/>
      <c r="F118" s="89">
        <f t="shared" si="16"/>
        <v>0</v>
      </c>
      <c r="G118" s="89"/>
      <c r="H118" s="89"/>
      <c r="I118" s="89">
        <f t="shared" si="13"/>
        <v>0</v>
      </c>
    </row>
    <row r="119" spans="2:9" x14ac:dyDescent="0.2">
      <c r="B119" s="114" t="s">
        <v>353</v>
      </c>
      <c r="C119" s="115"/>
      <c r="D119" s="97"/>
      <c r="E119" s="89"/>
      <c r="F119" s="89">
        <f t="shared" si="16"/>
        <v>0</v>
      </c>
      <c r="G119" s="89"/>
      <c r="H119" s="89"/>
      <c r="I119" s="89">
        <f t="shared" si="13"/>
        <v>0</v>
      </c>
    </row>
    <row r="120" spans="2:9" x14ac:dyDescent="0.2">
      <c r="B120" s="114" t="s">
        <v>354</v>
      </c>
      <c r="C120" s="115"/>
      <c r="D120" s="97"/>
      <c r="E120" s="89"/>
      <c r="F120" s="89">
        <f t="shared" si="16"/>
        <v>0</v>
      </c>
      <c r="G120" s="89"/>
      <c r="H120" s="89"/>
      <c r="I120" s="89">
        <f t="shared" si="13"/>
        <v>0</v>
      </c>
    </row>
    <row r="121" spans="2:9" x14ac:dyDescent="0.2">
      <c r="B121" s="114" t="s">
        <v>355</v>
      </c>
      <c r="C121" s="115"/>
      <c r="D121" s="97"/>
      <c r="E121" s="89"/>
      <c r="F121" s="89">
        <f t="shared" si="16"/>
        <v>0</v>
      </c>
      <c r="G121" s="89"/>
      <c r="H121" s="89"/>
      <c r="I121" s="89">
        <f t="shared" si="13"/>
        <v>0</v>
      </c>
    </row>
    <row r="122" spans="2:9" x14ac:dyDescent="0.2">
      <c r="B122" s="114" t="s">
        <v>356</v>
      </c>
      <c r="C122" s="115"/>
      <c r="D122" s="97"/>
      <c r="E122" s="89"/>
      <c r="F122" s="89">
        <f t="shared" si="16"/>
        <v>0</v>
      </c>
      <c r="G122" s="89"/>
      <c r="H122" s="89"/>
      <c r="I122" s="89">
        <f t="shared" si="13"/>
        <v>0</v>
      </c>
    </row>
    <row r="123" spans="2:9" x14ac:dyDescent="0.2">
      <c r="B123" s="114" t="s">
        <v>357</v>
      </c>
      <c r="C123" s="115"/>
      <c r="D123" s="97"/>
      <c r="E123" s="89"/>
      <c r="F123" s="89">
        <f t="shared" si="16"/>
        <v>0</v>
      </c>
      <c r="G123" s="89"/>
      <c r="H123" s="89"/>
      <c r="I123" s="89">
        <f t="shared" si="13"/>
        <v>0</v>
      </c>
    </row>
    <row r="124" spans="2:9" x14ac:dyDescent="0.2">
      <c r="B124" s="112" t="s">
        <v>358</v>
      </c>
      <c r="C124" s="113"/>
      <c r="D124" s="97">
        <f>SUM(D125:D133)</f>
        <v>1379414</v>
      </c>
      <c r="E124" s="97">
        <f>SUM(E125:E133)</f>
        <v>0</v>
      </c>
      <c r="F124" s="97">
        <f>SUM(F125:F133)</f>
        <v>1379414</v>
      </c>
      <c r="G124" s="97">
        <f>SUM(G125:G133)</f>
        <v>0</v>
      </c>
      <c r="H124" s="97">
        <f>SUM(H125:H133)</f>
        <v>0</v>
      </c>
      <c r="I124" s="89">
        <f t="shared" si="13"/>
        <v>1379414</v>
      </c>
    </row>
    <row r="125" spans="2:9" x14ac:dyDescent="0.2">
      <c r="B125" s="114" t="s">
        <v>359</v>
      </c>
      <c r="C125" s="115"/>
      <c r="D125" s="97">
        <v>351700</v>
      </c>
      <c r="E125" s="89">
        <v>0</v>
      </c>
      <c r="F125" s="89">
        <f>D125+E125</f>
        <v>351700</v>
      </c>
      <c r="G125" s="89">
        <v>0</v>
      </c>
      <c r="H125" s="89">
        <v>0</v>
      </c>
      <c r="I125" s="89">
        <f t="shared" si="13"/>
        <v>351700</v>
      </c>
    </row>
    <row r="126" spans="2:9" x14ac:dyDescent="0.2">
      <c r="B126" s="114" t="s">
        <v>360</v>
      </c>
      <c r="C126" s="115"/>
      <c r="D126" s="97">
        <v>77820</v>
      </c>
      <c r="E126" s="89">
        <v>0</v>
      </c>
      <c r="F126" s="89">
        <f t="shared" ref="F126:F133" si="17">D126+E126</f>
        <v>77820</v>
      </c>
      <c r="G126" s="89">
        <v>0</v>
      </c>
      <c r="H126" s="89">
        <v>0</v>
      </c>
      <c r="I126" s="89">
        <f t="shared" si="13"/>
        <v>77820</v>
      </c>
    </row>
    <row r="127" spans="2:9" x14ac:dyDescent="0.2">
      <c r="B127" s="114" t="s">
        <v>361</v>
      </c>
      <c r="C127" s="115"/>
      <c r="D127" s="97"/>
      <c r="E127" s="89"/>
      <c r="F127" s="89">
        <f t="shared" si="17"/>
        <v>0</v>
      </c>
      <c r="G127" s="89"/>
      <c r="H127" s="89"/>
      <c r="I127" s="89">
        <f t="shared" si="13"/>
        <v>0</v>
      </c>
    </row>
    <row r="128" spans="2:9" x14ac:dyDescent="0.2">
      <c r="B128" s="114" t="s">
        <v>362</v>
      </c>
      <c r="C128" s="115"/>
      <c r="D128" s="97">
        <v>881894</v>
      </c>
      <c r="E128" s="89">
        <v>0</v>
      </c>
      <c r="F128" s="89">
        <f t="shared" si="17"/>
        <v>881894</v>
      </c>
      <c r="G128" s="89">
        <v>0</v>
      </c>
      <c r="H128" s="89">
        <v>0</v>
      </c>
      <c r="I128" s="89">
        <f t="shared" si="13"/>
        <v>881894</v>
      </c>
    </row>
    <row r="129" spans="2:9" x14ac:dyDescent="0.2">
      <c r="B129" s="114" t="s">
        <v>363</v>
      </c>
      <c r="C129" s="115"/>
      <c r="D129" s="97"/>
      <c r="E129" s="89"/>
      <c r="F129" s="89">
        <f t="shared" si="17"/>
        <v>0</v>
      </c>
      <c r="G129" s="89"/>
      <c r="H129" s="89"/>
      <c r="I129" s="89">
        <f t="shared" si="13"/>
        <v>0</v>
      </c>
    </row>
    <row r="130" spans="2:9" x14ac:dyDescent="0.2">
      <c r="B130" s="114" t="s">
        <v>364</v>
      </c>
      <c r="C130" s="115"/>
      <c r="D130" s="97"/>
      <c r="E130" s="89"/>
      <c r="F130" s="89">
        <f t="shared" si="17"/>
        <v>0</v>
      </c>
      <c r="G130" s="89"/>
      <c r="H130" s="89"/>
      <c r="I130" s="89">
        <f t="shared" si="13"/>
        <v>0</v>
      </c>
    </row>
    <row r="131" spans="2:9" x14ac:dyDescent="0.2">
      <c r="B131" s="114" t="s">
        <v>365</v>
      </c>
      <c r="C131" s="115"/>
      <c r="D131" s="97"/>
      <c r="E131" s="89"/>
      <c r="F131" s="89">
        <f t="shared" si="17"/>
        <v>0</v>
      </c>
      <c r="G131" s="89"/>
      <c r="H131" s="89"/>
      <c r="I131" s="89">
        <f t="shared" si="13"/>
        <v>0</v>
      </c>
    </row>
    <row r="132" spans="2:9" x14ac:dyDescent="0.2">
      <c r="B132" s="114" t="s">
        <v>366</v>
      </c>
      <c r="C132" s="115"/>
      <c r="D132" s="97"/>
      <c r="E132" s="89"/>
      <c r="F132" s="89">
        <f t="shared" si="17"/>
        <v>0</v>
      </c>
      <c r="G132" s="89"/>
      <c r="H132" s="89"/>
      <c r="I132" s="89">
        <f t="shared" si="13"/>
        <v>0</v>
      </c>
    </row>
    <row r="133" spans="2:9" x14ac:dyDescent="0.2">
      <c r="B133" s="114" t="s">
        <v>367</v>
      </c>
      <c r="C133" s="115"/>
      <c r="D133" s="97">
        <v>68000</v>
      </c>
      <c r="E133" s="89">
        <v>0</v>
      </c>
      <c r="F133" s="89">
        <f t="shared" si="17"/>
        <v>68000</v>
      </c>
      <c r="G133" s="89">
        <v>0</v>
      </c>
      <c r="H133" s="89">
        <v>0</v>
      </c>
      <c r="I133" s="89">
        <f t="shared" si="13"/>
        <v>68000</v>
      </c>
    </row>
    <row r="134" spans="2:9" x14ac:dyDescent="0.2">
      <c r="B134" s="112" t="s">
        <v>368</v>
      </c>
      <c r="C134" s="113"/>
      <c r="D134" s="97">
        <f>SUM(D135:D137)</f>
        <v>0</v>
      </c>
      <c r="E134" s="97">
        <f>SUM(E135:E137)</f>
        <v>0</v>
      </c>
      <c r="F134" s="97">
        <f>SUM(F135:F137)</f>
        <v>0</v>
      </c>
      <c r="G134" s="97">
        <f>SUM(G135:G137)</f>
        <v>0</v>
      </c>
      <c r="H134" s="97">
        <f>SUM(H135:H137)</f>
        <v>0</v>
      </c>
      <c r="I134" s="89">
        <f t="shared" si="13"/>
        <v>0</v>
      </c>
    </row>
    <row r="135" spans="2:9" x14ac:dyDescent="0.2">
      <c r="B135" s="114" t="s">
        <v>369</v>
      </c>
      <c r="C135" s="115"/>
      <c r="D135" s="97"/>
      <c r="E135" s="89"/>
      <c r="F135" s="89">
        <f>D135+E135</f>
        <v>0</v>
      </c>
      <c r="G135" s="89"/>
      <c r="H135" s="89"/>
      <c r="I135" s="89">
        <f t="shared" si="13"/>
        <v>0</v>
      </c>
    </row>
    <row r="136" spans="2:9" x14ac:dyDescent="0.2">
      <c r="B136" s="114" t="s">
        <v>370</v>
      </c>
      <c r="C136" s="115"/>
      <c r="D136" s="97"/>
      <c r="E136" s="89"/>
      <c r="F136" s="89">
        <f>D136+E136</f>
        <v>0</v>
      </c>
      <c r="G136" s="89"/>
      <c r="H136" s="89"/>
      <c r="I136" s="89">
        <f t="shared" si="13"/>
        <v>0</v>
      </c>
    </row>
    <row r="137" spans="2:9" x14ac:dyDescent="0.2">
      <c r="B137" s="114" t="s">
        <v>371</v>
      </c>
      <c r="C137" s="115"/>
      <c r="D137" s="97"/>
      <c r="E137" s="89"/>
      <c r="F137" s="89">
        <f>D137+E137</f>
        <v>0</v>
      </c>
      <c r="G137" s="89"/>
      <c r="H137" s="89"/>
      <c r="I137" s="89">
        <f t="shared" si="13"/>
        <v>0</v>
      </c>
    </row>
    <row r="138" spans="2:9" x14ac:dyDescent="0.2">
      <c r="B138" s="112" t="s">
        <v>372</v>
      </c>
      <c r="C138" s="113"/>
      <c r="D138" s="97">
        <f>SUM(D139:D146)</f>
        <v>0</v>
      </c>
      <c r="E138" s="97">
        <f>SUM(E139:E146)</f>
        <v>0</v>
      </c>
      <c r="F138" s="97">
        <f>F139+F140+F141+F142+F143+F145+F146</f>
        <v>0</v>
      </c>
      <c r="G138" s="97">
        <f>SUM(G139:G146)</f>
        <v>0</v>
      </c>
      <c r="H138" s="97">
        <f>SUM(H139:H146)</f>
        <v>0</v>
      </c>
      <c r="I138" s="89">
        <f t="shared" si="13"/>
        <v>0</v>
      </c>
    </row>
    <row r="139" spans="2:9" x14ac:dyDescent="0.2">
      <c r="B139" s="114" t="s">
        <v>373</v>
      </c>
      <c r="C139" s="115"/>
      <c r="D139" s="97"/>
      <c r="E139" s="89"/>
      <c r="F139" s="89">
        <f>D139+E139</f>
        <v>0</v>
      </c>
      <c r="G139" s="89"/>
      <c r="H139" s="89"/>
      <c r="I139" s="89">
        <f t="shared" si="13"/>
        <v>0</v>
      </c>
    </row>
    <row r="140" spans="2:9" x14ac:dyDescent="0.2">
      <c r="B140" s="114" t="s">
        <v>374</v>
      </c>
      <c r="C140" s="115"/>
      <c r="D140" s="97"/>
      <c r="E140" s="89"/>
      <c r="F140" s="89">
        <f t="shared" ref="F140:F146" si="18">D140+E140</f>
        <v>0</v>
      </c>
      <c r="G140" s="89"/>
      <c r="H140" s="89"/>
      <c r="I140" s="89">
        <f t="shared" si="13"/>
        <v>0</v>
      </c>
    </row>
    <row r="141" spans="2:9" x14ac:dyDescent="0.2">
      <c r="B141" s="114" t="s">
        <v>375</v>
      </c>
      <c r="C141" s="115"/>
      <c r="D141" s="97"/>
      <c r="E141" s="89"/>
      <c r="F141" s="89">
        <f t="shared" si="18"/>
        <v>0</v>
      </c>
      <c r="G141" s="89"/>
      <c r="H141" s="89"/>
      <c r="I141" s="89">
        <f t="shared" si="13"/>
        <v>0</v>
      </c>
    </row>
    <row r="142" spans="2:9" x14ac:dyDescent="0.2">
      <c r="B142" s="114" t="s">
        <v>376</v>
      </c>
      <c r="C142" s="115"/>
      <c r="D142" s="97"/>
      <c r="E142" s="89"/>
      <c r="F142" s="89">
        <f t="shared" si="18"/>
        <v>0</v>
      </c>
      <c r="G142" s="89"/>
      <c r="H142" s="89"/>
      <c r="I142" s="89">
        <f t="shared" si="13"/>
        <v>0</v>
      </c>
    </row>
    <row r="143" spans="2:9" x14ac:dyDescent="0.2">
      <c r="B143" s="114" t="s">
        <v>377</v>
      </c>
      <c r="C143" s="115"/>
      <c r="D143" s="97"/>
      <c r="E143" s="89"/>
      <c r="F143" s="89">
        <f t="shared" si="18"/>
        <v>0</v>
      </c>
      <c r="G143" s="89"/>
      <c r="H143" s="89"/>
      <c r="I143" s="89">
        <f t="shared" si="13"/>
        <v>0</v>
      </c>
    </row>
    <row r="144" spans="2:9" x14ac:dyDescent="0.2">
      <c r="B144" s="114" t="s">
        <v>378</v>
      </c>
      <c r="C144" s="115"/>
      <c r="D144" s="97"/>
      <c r="E144" s="89"/>
      <c r="F144" s="89">
        <f t="shared" si="18"/>
        <v>0</v>
      </c>
      <c r="G144" s="89"/>
      <c r="H144" s="89"/>
      <c r="I144" s="89">
        <f t="shared" si="13"/>
        <v>0</v>
      </c>
    </row>
    <row r="145" spans="2:9" x14ac:dyDescent="0.2">
      <c r="B145" s="114" t="s">
        <v>379</v>
      </c>
      <c r="C145" s="115"/>
      <c r="D145" s="97"/>
      <c r="E145" s="89"/>
      <c r="F145" s="89">
        <f t="shared" si="18"/>
        <v>0</v>
      </c>
      <c r="G145" s="89"/>
      <c r="H145" s="89"/>
      <c r="I145" s="89">
        <f t="shared" si="13"/>
        <v>0</v>
      </c>
    </row>
    <row r="146" spans="2:9" x14ac:dyDescent="0.2">
      <c r="B146" s="114" t="s">
        <v>380</v>
      </c>
      <c r="C146" s="115"/>
      <c r="D146" s="97"/>
      <c r="E146" s="89"/>
      <c r="F146" s="89">
        <f t="shared" si="18"/>
        <v>0</v>
      </c>
      <c r="G146" s="89"/>
      <c r="H146" s="89"/>
      <c r="I146" s="89">
        <f t="shared" si="13"/>
        <v>0</v>
      </c>
    </row>
    <row r="147" spans="2:9" x14ac:dyDescent="0.2">
      <c r="B147" s="112" t="s">
        <v>381</v>
      </c>
      <c r="C147" s="113"/>
      <c r="D147" s="97">
        <f>SUM(D148:D150)</f>
        <v>0</v>
      </c>
      <c r="E147" s="97">
        <f>SUM(E148:E150)</f>
        <v>0</v>
      </c>
      <c r="F147" s="97">
        <f>SUM(F148:F150)</f>
        <v>0</v>
      </c>
      <c r="G147" s="97">
        <f>SUM(G148:G150)</f>
        <v>0</v>
      </c>
      <c r="H147" s="97">
        <f>SUM(H148:H150)</f>
        <v>0</v>
      </c>
      <c r="I147" s="89">
        <f t="shared" si="13"/>
        <v>0</v>
      </c>
    </row>
    <row r="148" spans="2:9" x14ac:dyDescent="0.2">
      <c r="B148" s="114" t="s">
        <v>382</v>
      </c>
      <c r="C148" s="115"/>
      <c r="D148" s="97"/>
      <c r="E148" s="89"/>
      <c r="F148" s="89">
        <f>D148+E148</f>
        <v>0</v>
      </c>
      <c r="G148" s="89"/>
      <c r="H148" s="89"/>
      <c r="I148" s="89">
        <f t="shared" si="13"/>
        <v>0</v>
      </c>
    </row>
    <row r="149" spans="2:9" x14ac:dyDescent="0.2">
      <c r="B149" s="114" t="s">
        <v>383</v>
      </c>
      <c r="C149" s="115"/>
      <c r="D149" s="97"/>
      <c r="E149" s="89"/>
      <c r="F149" s="89">
        <f>D149+E149</f>
        <v>0</v>
      </c>
      <c r="G149" s="89"/>
      <c r="H149" s="89"/>
      <c r="I149" s="89">
        <f t="shared" si="13"/>
        <v>0</v>
      </c>
    </row>
    <row r="150" spans="2:9" x14ac:dyDescent="0.2">
      <c r="B150" s="114" t="s">
        <v>384</v>
      </c>
      <c r="C150" s="115"/>
      <c r="D150" s="97"/>
      <c r="E150" s="89"/>
      <c r="F150" s="89">
        <f>D150+E150</f>
        <v>0</v>
      </c>
      <c r="G150" s="89"/>
      <c r="H150" s="89"/>
      <c r="I150" s="89">
        <f t="shared" ref="I150:I158" si="19">F150-G150</f>
        <v>0</v>
      </c>
    </row>
    <row r="151" spans="2:9" x14ac:dyDescent="0.2">
      <c r="B151" s="112" t="s">
        <v>385</v>
      </c>
      <c r="C151" s="113"/>
      <c r="D151" s="97">
        <f>SUM(D152:D158)</f>
        <v>0</v>
      </c>
      <c r="E151" s="97">
        <f>SUM(E152:E158)</f>
        <v>0</v>
      </c>
      <c r="F151" s="97">
        <f>SUM(F152:F158)</f>
        <v>0</v>
      </c>
      <c r="G151" s="97">
        <f>SUM(G152:G158)</f>
        <v>0</v>
      </c>
      <c r="H151" s="97">
        <f>SUM(H152:H158)</f>
        <v>0</v>
      </c>
      <c r="I151" s="89">
        <f t="shared" si="19"/>
        <v>0</v>
      </c>
    </row>
    <row r="152" spans="2:9" x14ac:dyDescent="0.2">
      <c r="B152" s="114" t="s">
        <v>386</v>
      </c>
      <c r="C152" s="115"/>
      <c r="D152" s="97"/>
      <c r="E152" s="89"/>
      <c r="F152" s="89">
        <f>D152+E152</f>
        <v>0</v>
      </c>
      <c r="G152" s="89"/>
      <c r="H152" s="89"/>
      <c r="I152" s="89">
        <f t="shared" si="19"/>
        <v>0</v>
      </c>
    </row>
    <row r="153" spans="2:9" x14ac:dyDescent="0.2">
      <c r="B153" s="114" t="s">
        <v>387</v>
      </c>
      <c r="C153" s="115"/>
      <c r="D153" s="97"/>
      <c r="E153" s="89"/>
      <c r="F153" s="89">
        <f t="shared" ref="F153:F158" si="20">D153+E153</f>
        <v>0</v>
      </c>
      <c r="G153" s="89"/>
      <c r="H153" s="89"/>
      <c r="I153" s="89">
        <f t="shared" si="19"/>
        <v>0</v>
      </c>
    </row>
    <row r="154" spans="2:9" x14ac:dyDescent="0.2">
      <c r="B154" s="114" t="s">
        <v>388</v>
      </c>
      <c r="C154" s="115"/>
      <c r="D154" s="97"/>
      <c r="E154" s="89"/>
      <c r="F154" s="89">
        <f t="shared" si="20"/>
        <v>0</v>
      </c>
      <c r="G154" s="89"/>
      <c r="H154" s="89"/>
      <c r="I154" s="89">
        <f t="shared" si="19"/>
        <v>0</v>
      </c>
    </row>
    <row r="155" spans="2:9" x14ac:dyDescent="0.2">
      <c r="B155" s="114" t="s">
        <v>389</v>
      </c>
      <c r="C155" s="115"/>
      <c r="D155" s="97"/>
      <c r="E155" s="89"/>
      <c r="F155" s="89">
        <f t="shared" si="20"/>
        <v>0</v>
      </c>
      <c r="G155" s="89"/>
      <c r="H155" s="89"/>
      <c r="I155" s="89">
        <f t="shared" si="19"/>
        <v>0</v>
      </c>
    </row>
    <row r="156" spans="2:9" x14ac:dyDescent="0.2">
      <c r="B156" s="114" t="s">
        <v>390</v>
      </c>
      <c r="C156" s="115"/>
      <c r="D156" s="97"/>
      <c r="E156" s="89"/>
      <c r="F156" s="89">
        <f t="shared" si="20"/>
        <v>0</v>
      </c>
      <c r="G156" s="89"/>
      <c r="H156" s="89"/>
      <c r="I156" s="89">
        <f t="shared" si="19"/>
        <v>0</v>
      </c>
    </row>
    <row r="157" spans="2:9" x14ac:dyDescent="0.2">
      <c r="B157" s="114" t="s">
        <v>391</v>
      </c>
      <c r="C157" s="115"/>
      <c r="D157" s="97"/>
      <c r="E157" s="89"/>
      <c r="F157" s="89">
        <f t="shared" si="20"/>
        <v>0</v>
      </c>
      <c r="G157" s="89"/>
      <c r="H157" s="89"/>
      <c r="I157" s="89">
        <f t="shared" si="19"/>
        <v>0</v>
      </c>
    </row>
    <row r="158" spans="2:9" x14ac:dyDescent="0.2">
      <c r="B158" s="114" t="s">
        <v>392</v>
      </c>
      <c r="C158" s="115"/>
      <c r="D158" s="97"/>
      <c r="E158" s="89"/>
      <c r="F158" s="89">
        <f t="shared" si="20"/>
        <v>0</v>
      </c>
      <c r="G158" s="89"/>
      <c r="H158" s="89"/>
      <c r="I158" s="89">
        <f t="shared" si="19"/>
        <v>0</v>
      </c>
    </row>
    <row r="159" spans="2:9" x14ac:dyDescent="0.2">
      <c r="B159" s="112"/>
      <c r="C159" s="113"/>
      <c r="D159" s="97"/>
      <c r="E159" s="89"/>
      <c r="F159" s="89"/>
      <c r="G159" s="89"/>
      <c r="H159" s="89"/>
      <c r="I159" s="89"/>
    </row>
    <row r="160" spans="2:9" x14ac:dyDescent="0.2">
      <c r="B160" s="122" t="s">
        <v>394</v>
      </c>
      <c r="C160" s="123"/>
      <c r="D160" s="111">
        <f t="shared" ref="D160:I160" si="21">D10+D85</f>
        <v>10318374</v>
      </c>
      <c r="E160" s="111">
        <f t="shared" si="21"/>
        <v>6.5100000000036378</v>
      </c>
      <c r="F160" s="111">
        <f t="shared" si="21"/>
        <v>10318380.51</v>
      </c>
      <c r="G160" s="111">
        <f t="shared" si="21"/>
        <v>1533479.47</v>
      </c>
      <c r="H160" s="111">
        <f t="shared" si="21"/>
        <v>1435871.6600000001</v>
      </c>
      <c r="I160" s="111">
        <f t="shared" si="21"/>
        <v>8784901.0399999991</v>
      </c>
    </row>
    <row r="161" spans="2:9" ht="13.5" thickBot="1" x14ac:dyDescent="0.25">
      <c r="B161" s="124"/>
      <c r="C161" s="125"/>
      <c r="D161" s="126"/>
      <c r="E161" s="106"/>
      <c r="F161" s="106"/>
      <c r="G161" s="106"/>
      <c r="H161" s="106"/>
      <c r="I161" s="106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39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E16" sqref="E16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200" t="s">
        <v>0</v>
      </c>
      <c r="C2" s="201"/>
      <c r="D2" s="201"/>
      <c r="E2" s="201"/>
      <c r="F2" s="201"/>
      <c r="G2" s="201"/>
      <c r="H2" s="202"/>
    </row>
    <row r="3" spans="2:8" x14ac:dyDescent="0.2">
      <c r="B3" s="154" t="s">
        <v>313</v>
      </c>
      <c r="C3" s="155"/>
      <c r="D3" s="155"/>
      <c r="E3" s="155"/>
      <c r="F3" s="155"/>
      <c r="G3" s="155"/>
      <c r="H3" s="156"/>
    </row>
    <row r="4" spans="2:8" x14ac:dyDescent="0.2">
      <c r="B4" s="154" t="s">
        <v>395</v>
      </c>
      <c r="C4" s="155"/>
      <c r="D4" s="155"/>
      <c r="E4" s="155"/>
      <c r="F4" s="155"/>
      <c r="G4" s="155"/>
      <c r="H4" s="156"/>
    </row>
    <row r="5" spans="2:8" x14ac:dyDescent="0.2">
      <c r="B5" s="154" t="s">
        <v>125</v>
      </c>
      <c r="C5" s="155"/>
      <c r="D5" s="155"/>
      <c r="E5" s="155"/>
      <c r="F5" s="155"/>
      <c r="G5" s="155"/>
      <c r="H5" s="156"/>
    </row>
    <row r="6" spans="2:8" ht="13.5" thickBot="1" x14ac:dyDescent="0.25">
      <c r="B6" s="157" t="s">
        <v>3</v>
      </c>
      <c r="C6" s="158"/>
      <c r="D6" s="158"/>
      <c r="E6" s="158"/>
      <c r="F6" s="158"/>
      <c r="G6" s="158"/>
      <c r="H6" s="159"/>
    </row>
    <row r="7" spans="2:8" ht="13.5" thickBot="1" x14ac:dyDescent="0.25">
      <c r="B7" s="184" t="s">
        <v>4</v>
      </c>
      <c r="C7" s="197" t="s">
        <v>315</v>
      </c>
      <c r="D7" s="198"/>
      <c r="E7" s="198"/>
      <c r="F7" s="198"/>
      <c r="G7" s="199"/>
      <c r="H7" s="184" t="s">
        <v>316</v>
      </c>
    </row>
    <row r="8" spans="2:8" ht="26.25" thickBot="1" x14ac:dyDescent="0.25">
      <c r="B8" s="185"/>
      <c r="C8" s="54" t="s">
        <v>206</v>
      </c>
      <c r="D8" s="54" t="s">
        <v>248</v>
      </c>
      <c r="E8" s="54" t="s">
        <v>249</v>
      </c>
      <c r="F8" s="54" t="s">
        <v>204</v>
      </c>
      <c r="G8" s="54" t="s">
        <v>223</v>
      </c>
      <c r="H8" s="185"/>
    </row>
    <row r="9" spans="2:8" x14ac:dyDescent="0.2">
      <c r="B9" s="127" t="s">
        <v>396</v>
      </c>
      <c r="C9" s="128">
        <f t="shared" ref="C9:H9" si="0">SUM(C10:C17)</f>
        <v>61360</v>
      </c>
      <c r="D9" s="128">
        <f t="shared" si="0"/>
        <v>6.51</v>
      </c>
      <c r="E9" s="128">
        <f t="shared" si="0"/>
        <v>61366.51</v>
      </c>
      <c r="F9" s="128">
        <f t="shared" si="0"/>
        <v>0</v>
      </c>
      <c r="G9" s="128">
        <f t="shared" si="0"/>
        <v>0</v>
      </c>
      <c r="H9" s="128">
        <f t="shared" si="0"/>
        <v>61366.51</v>
      </c>
    </row>
    <row r="10" spans="2:8" ht="12.75" customHeight="1" x14ac:dyDescent="0.2">
      <c r="B10" s="129" t="s">
        <v>397</v>
      </c>
      <c r="C10" s="130">
        <v>61360</v>
      </c>
      <c r="D10" s="130">
        <v>6.51</v>
      </c>
      <c r="E10" s="130">
        <f>C10+D10</f>
        <v>61366.51</v>
      </c>
      <c r="F10" s="130">
        <v>0</v>
      </c>
      <c r="G10" s="130">
        <v>0</v>
      </c>
      <c r="H10" s="89">
        <f>E10-F10</f>
        <v>61366.51</v>
      </c>
    </row>
    <row r="11" spans="2:8" x14ac:dyDescent="0.2">
      <c r="B11" s="129" t="s">
        <v>398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89">
        <f>E11-F11</f>
        <v>0</v>
      </c>
    </row>
    <row r="12" spans="2:8" x14ac:dyDescent="0.2">
      <c r="B12" s="129"/>
      <c r="C12" s="9"/>
      <c r="D12" s="9"/>
      <c r="E12" s="9"/>
      <c r="F12" s="9"/>
      <c r="G12" s="9"/>
      <c r="H12" s="89">
        <f t="shared" ref="H12:H17" si="1">E12-F12</f>
        <v>0</v>
      </c>
    </row>
    <row r="13" spans="2:8" x14ac:dyDescent="0.2">
      <c r="B13" s="129"/>
      <c r="C13" s="9"/>
      <c r="D13" s="9"/>
      <c r="E13" s="9"/>
      <c r="F13" s="9"/>
      <c r="G13" s="9"/>
      <c r="H13" s="89">
        <f t="shared" si="1"/>
        <v>0</v>
      </c>
    </row>
    <row r="14" spans="2:8" x14ac:dyDescent="0.2">
      <c r="B14" s="129"/>
      <c r="C14" s="9"/>
      <c r="D14" s="9"/>
      <c r="E14" s="9"/>
      <c r="F14" s="9"/>
      <c r="G14" s="9"/>
      <c r="H14" s="89">
        <f t="shared" si="1"/>
        <v>0</v>
      </c>
    </row>
    <row r="15" spans="2:8" x14ac:dyDescent="0.2">
      <c r="B15" s="129"/>
      <c r="C15" s="9"/>
      <c r="D15" s="9"/>
      <c r="E15" s="9"/>
      <c r="F15" s="9"/>
      <c r="G15" s="9"/>
      <c r="H15" s="89">
        <f t="shared" si="1"/>
        <v>0</v>
      </c>
    </row>
    <row r="16" spans="2:8" x14ac:dyDescent="0.2">
      <c r="B16" s="129"/>
      <c r="C16" s="9"/>
      <c r="D16" s="9"/>
      <c r="E16" s="9"/>
      <c r="F16" s="9"/>
      <c r="G16" s="9"/>
      <c r="H16" s="89">
        <f t="shared" si="1"/>
        <v>0</v>
      </c>
    </row>
    <row r="17" spans="2:8" x14ac:dyDescent="0.2">
      <c r="B17" s="129"/>
      <c r="C17" s="9"/>
      <c r="D17" s="9"/>
      <c r="E17" s="9"/>
      <c r="F17" s="9"/>
      <c r="G17" s="9"/>
      <c r="H17" s="89">
        <f t="shared" si="1"/>
        <v>0</v>
      </c>
    </row>
    <row r="18" spans="2:8" x14ac:dyDescent="0.2">
      <c r="B18" s="131"/>
      <c r="C18" s="9"/>
      <c r="D18" s="9"/>
      <c r="E18" s="9"/>
      <c r="F18" s="9"/>
      <c r="G18" s="9"/>
      <c r="H18" s="9"/>
    </row>
    <row r="19" spans="2:8" x14ac:dyDescent="0.2">
      <c r="B19" s="132" t="s">
        <v>399</v>
      </c>
      <c r="C19" s="133">
        <f t="shared" ref="C19:H19" si="2">SUM(C20:C27)</f>
        <v>10257014</v>
      </c>
      <c r="D19" s="133">
        <f t="shared" si="2"/>
        <v>0</v>
      </c>
      <c r="E19" s="133">
        <f t="shared" si="2"/>
        <v>10257014</v>
      </c>
      <c r="F19" s="133">
        <f t="shared" si="2"/>
        <v>1533479.47</v>
      </c>
      <c r="G19" s="133">
        <f t="shared" si="2"/>
        <v>1435871.66</v>
      </c>
      <c r="H19" s="133">
        <f t="shared" si="2"/>
        <v>8723534.5300000012</v>
      </c>
    </row>
    <row r="20" spans="2:8" x14ac:dyDescent="0.2">
      <c r="B20" s="129" t="s">
        <v>397</v>
      </c>
      <c r="C20" s="130">
        <v>9738993</v>
      </c>
      <c r="D20" s="130">
        <v>0</v>
      </c>
      <c r="E20" s="130">
        <f>C20+D20</f>
        <v>9738993</v>
      </c>
      <c r="F20" s="130">
        <v>1403114.39</v>
      </c>
      <c r="G20" s="130">
        <v>1315957.19</v>
      </c>
      <c r="H20" s="89">
        <f>E20-F20</f>
        <v>8335878.6100000003</v>
      </c>
    </row>
    <row r="21" spans="2:8" x14ac:dyDescent="0.2">
      <c r="B21" s="129" t="s">
        <v>398</v>
      </c>
      <c r="C21" s="130">
        <v>518021</v>
      </c>
      <c r="D21" s="130">
        <v>0</v>
      </c>
      <c r="E21" s="130">
        <f>C21+D21</f>
        <v>518021</v>
      </c>
      <c r="F21" s="130">
        <v>130365.08</v>
      </c>
      <c r="G21" s="130">
        <v>119914.47</v>
      </c>
      <c r="H21" s="89">
        <f>E21-F21</f>
        <v>387655.92</v>
      </c>
    </row>
    <row r="22" spans="2:8" x14ac:dyDescent="0.2">
      <c r="B22" s="129"/>
      <c r="C22" s="130"/>
      <c r="D22" s="130"/>
      <c r="E22" s="130"/>
      <c r="F22" s="130"/>
      <c r="G22" s="130"/>
      <c r="H22" s="89">
        <f t="shared" ref="H22:H28" si="3">E22-F22</f>
        <v>0</v>
      </c>
    </row>
    <row r="23" spans="2:8" x14ac:dyDescent="0.2">
      <c r="B23" s="129"/>
      <c r="C23" s="130"/>
      <c r="D23" s="130"/>
      <c r="E23" s="130"/>
      <c r="F23" s="130"/>
      <c r="G23" s="130"/>
      <c r="H23" s="89">
        <f t="shared" si="3"/>
        <v>0</v>
      </c>
    </row>
    <row r="24" spans="2:8" x14ac:dyDescent="0.2">
      <c r="B24" s="129"/>
      <c r="C24" s="9"/>
      <c r="D24" s="9"/>
      <c r="E24" s="9"/>
      <c r="F24" s="9"/>
      <c r="G24" s="9"/>
      <c r="H24" s="89">
        <f t="shared" si="3"/>
        <v>0</v>
      </c>
    </row>
    <row r="25" spans="2:8" x14ac:dyDescent="0.2">
      <c r="B25" s="129"/>
      <c r="C25" s="9"/>
      <c r="D25" s="9"/>
      <c r="E25" s="9"/>
      <c r="F25" s="9"/>
      <c r="G25" s="9"/>
      <c r="H25" s="89">
        <f t="shared" si="3"/>
        <v>0</v>
      </c>
    </row>
    <row r="26" spans="2:8" x14ac:dyDescent="0.2">
      <c r="B26" s="129"/>
      <c r="C26" s="9"/>
      <c r="D26" s="9"/>
      <c r="E26" s="9"/>
      <c r="F26" s="9"/>
      <c r="G26" s="9"/>
      <c r="H26" s="89">
        <f t="shared" si="3"/>
        <v>0</v>
      </c>
    </row>
    <row r="27" spans="2:8" x14ac:dyDescent="0.2">
      <c r="B27" s="129"/>
      <c r="C27" s="9"/>
      <c r="D27" s="9"/>
      <c r="E27" s="9"/>
      <c r="F27" s="9"/>
      <c r="G27" s="9"/>
      <c r="H27" s="89">
        <f t="shared" si="3"/>
        <v>0</v>
      </c>
    </row>
    <row r="28" spans="2:8" x14ac:dyDescent="0.2">
      <c r="B28" s="131"/>
      <c r="C28" s="9"/>
      <c r="D28" s="9"/>
      <c r="E28" s="9"/>
      <c r="F28" s="9"/>
      <c r="G28" s="9"/>
      <c r="H28" s="89">
        <f t="shared" si="3"/>
        <v>0</v>
      </c>
    </row>
    <row r="29" spans="2:8" x14ac:dyDescent="0.2">
      <c r="B29" s="127" t="s">
        <v>394</v>
      </c>
      <c r="C29" s="7">
        <f t="shared" ref="C29:H29" si="4">C9+C19</f>
        <v>10318374</v>
      </c>
      <c r="D29" s="7">
        <f t="shared" si="4"/>
        <v>6.51</v>
      </c>
      <c r="E29" s="7">
        <f t="shared" si="4"/>
        <v>10318380.51</v>
      </c>
      <c r="F29" s="7">
        <f t="shared" si="4"/>
        <v>1533479.47</v>
      </c>
      <c r="G29" s="7">
        <f t="shared" si="4"/>
        <v>1435871.66</v>
      </c>
      <c r="H29" s="7">
        <f t="shared" si="4"/>
        <v>8784901.040000001</v>
      </c>
    </row>
    <row r="30" spans="2:8" ht="13.5" thickBot="1" x14ac:dyDescent="0.25">
      <c r="B30" s="134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6"/>
  <sheetViews>
    <sheetView zoomScaleNormal="100" workbookViewId="0">
      <selection activeCell="C12" sqref="C12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9.8554687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9.8554687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9.8554687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9.8554687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9.8554687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9.8554687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9.8554687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9.8554687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9.8554687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9.8554687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9.8554687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9.8554687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9.8554687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9.8554687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9.8554687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9.8554687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9.8554687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9.8554687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9.8554687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9.8554687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9.8554687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9.8554687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9.8554687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9.8554687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9.8554687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9.8554687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9.8554687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9.8554687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9.8554687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9.8554687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9.8554687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9.8554687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9.8554687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9.8554687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9.8554687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9.8554687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9.8554687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9.8554687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9.8554687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9.8554687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9.8554687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9.8554687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9.8554687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9.8554687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9.8554687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9.8554687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9.8554687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9.8554687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9.8554687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9.8554687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9.8554687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9.8554687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9.8554687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9.8554687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9.8554687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9.8554687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9.8554687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9.8554687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9.8554687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9.8554687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9.8554687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9.8554687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9.8554687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151" t="s">
        <v>0</v>
      </c>
      <c r="B2" s="152"/>
      <c r="C2" s="152"/>
      <c r="D2" s="152"/>
      <c r="E2" s="152"/>
      <c r="F2" s="152"/>
      <c r="G2" s="194"/>
    </row>
    <row r="3" spans="1:7" x14ac:dyDescent="0.2">
      <c r="A3" s="176" t="s">
        <v>313</v>
      </c>
      <c r="B3" s="177"/>
      <c r="C3" s="177"/>
      <c r="D3" s="177"/>
      <c r="E3" s="177"/>
      <c r="F3" s="177"/>
      <c r="G3" s="195"/>
    </row>
    <row r="4" spans="1:7" x14ac:dyDescent="0.2">
      <c r="A4" s="176" t="s">
        <v>400</v>
      </c>
      <c r="B4" s="177"/>
      <c r="C4" s="177"/>
      <c r="D4" s="177"/>
      <c r="E4" s="177"/>
      <c r="F4" s="177"/>
      <c r="G4" s="195"/>
    </row>
    <row r="5" spans="1:7" x14ac:dyDescent="0.2">
      <c r="A5" s="176" t="s">
        <v>125</v>
      </c>
      <c r="B5" s="177"/>
      <c r="C5" s="177"/>
      <c r="D5" s="177"/>
      <c r="E5" s="177"/>
      <c r="F5" s="177"/>
      <c r="G5" s="195"/>
    </row>
    <row r="6" spans="1:7" ht="13.5" thickBot="1" x14ac:dyDescent="0.25">
      <c r="A6" s="179" t="s">
        <v>3</v>
      </c>
      <c r="B6" s="180"/>
      <c r="C6" s="180"/>
      <c r="D6" s="180"/>
      <c r="E6" s="180"/>
      <c r="F6" s="180"/>
      <c r="G6" s="196"/>
    </row>
    <row r="7" spans="1:7" ht="15.75" customHeight="1" x14ac:dyDescent="0.2">
      <c r="A7" s="151" t="s">
        <v>4</v>
      </c>
      <c r="B7" s="200" t="s">
        <v>315</v>
      </c>
      <c r="C7" s="201"/>
      <c r="D7" s="201"/>
      <c r="E7" s="201"/>
      <c r="F7" s="202"/>
      <c r="G7" s="184" t="s">
        <v>316</v>
      </c>
    </row>
    <row r="8" spans="1:7" ht="15.75" customHeight="1" thickBot="1" x14ac:dyDescent="0.25">
      <c r="A8" s="176"/>
      <c r="B8" s="157"/>
      <c r="C8" s="158"/>
      <c r="D8" s="158"/>
      <c r="E8" s="158"/>
      <c r="F8" s="159"/>
      <c r="G8" s="203"/>
    </row>
    <row r="9" spans="1:7" ht="26.25" thickBot="1" x14ac:dyDescent="0.25">
      <c r="A9" s="179"/>
      <c r="B9" s="135" t="s">
        <v>206</v>
      </c>
      <c r="C9" s="54" t="s">
        <v>317</v>
      </c>
      <c r="D9" s="54" t="s">
        <v>318</v>
      </c>
      <c r="E9" s="54" t="s">
        <v>204</v>
      </c>
      <c r="F9" s="54" t="s">
        <v>223</v>
      </c>
      <c r="G9" s="185"/>
    </row>
    <row r="10" spans="1:7" x14ac:dyDescent="0.2">
      <c r="A10" s="136"/>
      <c r="B10" s="137"/>
      <c r="C10" s="137"/>
      <c r="D10" s="137"/>
      <c r="E10" s="137"/>
      <c r="F10" s="137"/>
      <c r="G10" s="137"/>
    </row>
    <row r="11" spans="1:7" x14ac:dyDescent="0.2">
      <c r="A11" s="138" t="s">
        <v>401</v>
      </c>
      <c r="B11" s="74">
        <f t="shared" ref="B11:G11" si="0">B12+B22+B31+B42</f>
        <v>61360</v>
      </c>
      <c r="C11" s="74">
        <f t="shared" si="0"/>
        <v>6.51</v>
      </c>
      <c r="D11" s="74">
        <f t="shared" si="0"/>
        <v>61366.51</v>
      </c>
      <c r="E11" s="74">
        <f t="shared" si="0"/>
        <v>0</v>
      </c>
      <c r="F11" s="74">
        <f t="shared" si="0"/>
        <v>0</v>
      </c>
      <c r="G11" s="74">
        <f t="shared" si="0"/>
        <v>61366.51</v>
      </c>
    </row>
    <row r="12" spans="1:7" x14ac:dyDescent="0.2">
      <c r="A12" s="138" t="s">
        <v>402</v>
      </c>
      <c r="B12" s="74">
        <f>SUM(B13:B20)</f>
        <v>0</v>
      </c>
      <c r="C12" s="74">
        <f>SUM(C13:C20)</f>
        <v>0</v>
      </c>
      <c r="D12" s="74">
        <f>SUM(D13:D20)</f>
        <v>0</v>
      </c>
      <c r="E12" s="74">
        <f>SUM(E13:E20)</f>
        <v>0</v>
      </c>
      <c r="F12" s="74">
        <f>SUM(F13:F20)</f>
        <v>0</v>
      </c>
      <c r="G12" s="74">
        <f>D12-E12</f>
        <v>0</v>
      </c>
    </row>
    <row r="13" spans="1:7" x14ac:dyDescent="0.2">
      <c r="A13" s="139" t="s">
        <v>403</v>
      </c>
      <c r="B13" s="72"/>
      <c r="C13" s="72"/>
      <c r="D13" s="72">
        <f>B13+C13</f>
        <v>0</v>
      </c>
      <c r="E13" s="72"/>
      <c r="F13" s="72"/>
      <c r="G13" s="72">
        <f t="shared" ref="G13:G20" si="1">D13-E13</f>
        <v>0</v>
      </c>
    </row>
    <row r="14" spans="1:7" x14ac:dyDescent="0.2">
      <c r="A14" s="139" t="s">
        <v>404</v>
      </c>
      <c r="B14" s="72"/>
      <c r="C14" s="72"/>
      <c r="D14" s="72">
        <f t="shared" ref="D14:D20" si="2">B14+C14</f>
        <v>0</v>
      </c>
      <c r="E14" s="72"/>
      <c r="F14" s="72"/>
      <c r="G14" s="72">
        <f t="shared" si="1"/>
        <v>0</v>
      </c>
    </row>
    <row r="15" spans="1:7" x14ac:dyDescent="0.2">
      <c r="A15" s="139" t="s">
        <v>405</v>
      </c>
      <c r="B15" s="72"/>
      <c r="C15" s="72"/>
      <c r="D15" s="72">
        <f t="shared" si="2"/>
        <v>0</v>
      </c>
      <c r="E15" s="72"/>
      <c r="F15" s="72"/>
      <c r="G15" s="72">
        <f t="shared" si="1"/>
        <v>0</v>
      </c>
    </row>
    <row r="16" spans="1:7" x14ac:dyDescent="0.2">
      <c r="A16" s="139" t="s">
        <v>406</v>
      </c>
      <c r="B16" s="72"/>
      <c r="C16" s="72"/>
      <c r="D16" s="72">
        <f t="shared" si="2"/>
        <v>0</v>
      </c>
      <c r="E16" s="72"/>
      <c r="F16" s="72"/>
      <c r="G16" s="72">
        <f t="shared" si="1"/>
        <v>0</v>
      </c>
    </row>
    <row r="17" spans="1:7" x14ac:dyDescent="0.2">
      <c r="A17" s="139" t="s">
        <v>407</v>
      </c>
      <c r="B17" s="72"/>
      <c r="C17" s="72"/>
      <c r="D17" s="72">
        <f t="shared" si="2"/>
        <v>0</v>
      </c>
      <c r="E17" s="72"/>
      <c r="F17" s="72"/>
      <c r="G17" s="72">
        <f t="shared" si="1"/>
        <v>0</v>
      </c>
    </row>
    <row r="18" spans="1:7" x14ac:dyDescent="0.2">
      <c r="A18" s="139" t="s">
        <v>408</v>
      </c>
      <c r="B18" s="72"/>
      <c r="C18" s="72"/>
      <c r="D18" s="72">
        <f t="shared" si="2"/>
        <v>0</v>
      </c>
      <c r="E18" s="72"/>
      <c r="F18" s="72"/>
      <c r="G18" s="72">
        <f t="shared" si="1"/>
        <v>0</v>
      </c>
    </row>
    <row r="19" spans="1:7" x14ac:dyDescent="0.2">
      <c r="A19" s="139" t="s">
        <v>409</v>
      </c>
      <c r="B19" s="72"/>
      <c r="C19" s="72"/>
      <c r="D19" s="72">
        <f t="shared" si="2"/>
        <v>0</v>
      </c>
      <c r="E19" s="72"/>
      <c r="F19" s="72"/>
      <c r="G19" s="72">
        <f t="shared" si="1"/>
        <v>0</v>
      </c>
    </row>
    <row r="20" spans="1:7" x14ac:dyDescent="0.2">
      <c r="A20" s="139" t="s">
        <v>410</v>
      </c>
      <c r="B20" s="72"/>
      <c r="C20" s="72"/>
      <c r="D20" s="72">
        <f t="shared" si="2"/>
        <v>0</v>
      </c>
      <c r="E20" s="72"/>
      <c r="F20" s="72"/>
      <c r="G20" s="72">
        <f t="shared" si="1"/>
        <v>0</v>
      </c>
    </row>
    <row r="21" spans="1:7" x14ac:dyDescent="0.2">
      <c r="A21" s="140"/>
      <c r="B21" s="72"/>
      <c r="C21" s="72"/>
      <c r="D21" s="72"/>
      <c r="E21" s="72"/>
      <c r="F21" s="72"/>
      <c r="G21" s="72"/>
    </row>
    <row r="22" spans="1:7" x14ac:dyDescent="0.2">
      <c r="A22" s="138" t="s">
        <v>411</v>
      </c>
      <c r="B22" s="74">
        <f>SUM(B23:B29)</f>
        <v>61360</v>
      </c>
      <c r="C22" s="74">
        <f>SUM(C23:C29)</f>
        <v>6.51</v>
      </c>
      <c r="D22" s="74">
        <f>SUM(D23:D29)</f>
        <v>61366.51</v>
      </c>
      <c r="E22" s="74">
        <f>SUM(E23:E29)</f>
        <v>0</v>
      </c>
      <c r="F22" s="74">
        <f>SUM(F23:F29)</f>
        <v>0</v>
      </c>
      <c r="G22" s="74">
        <f t="shared" ref="G22:G29" si="3">D22-E22</f>
        <v>61366.51</v>
      </c>
    </row>
    <row r="23" spans="1:7" x14ac:dyDescent="0.2">
      <c r="A23" s="139" t="s">
        <v>412</v>
      </c>
      <c r="B23" s="72"/>
      <c r="C23" s="72"/>
      <c r="D23" s="72">
        <f>B23+C23</f>
        <v>0</v>
      </c>
      <c r="E23" s="72"/>
      <c r="F23" s="72"/>
      <c r="G23" s="72">
        <f t="shared" si="3"/>
        <v>0</v>
      </c>
    </row>
    <row r="24" spans="1:7" x14ac:dyDescent="0.2">
      <c r="A24" s="139" t="s">
        <v>413</v>
      </c>
      <c r="B24" s="72"/>
      <c r="C24" s="72"/>
      <c r="D24" s="72">
        <f t="shared" ref="D24:D29" si="4">B24+C24</f>
        <v>0</v>
      </c>
      <c r="E24" s="72"/>
      <c r="F24" s="72"/>
      <c r="G24" s="72">
        <f t="shared" si="3"/>
        <v>0</v>
      </c>
    </row>
    <row r="25" spans="1:7" x14ac:dyDescent="0.2">
      <c r="A25" s="139" t="s">
        <v>414</v>
      </c>
      <c r="B25" s="72"/>
      <c r="C25" s="72"/>
      <c r="D25" s="72">
        <f t="shared" si="4"/>
        <v>0</v>
      </c>
      <c r="E25" s="72"/>
      <c r="F25" s="72"/>
      <c r="G25" s="72">
        <f t="shared" si="3"/>
        <v>0</v>
      </c>
    </row>
    <row r="26" spans="1:7" x14ac:dyDescent="0.2">
      <c r="A26" s="139" t="s">
        <v>415</v>
      </c>
      <c r="B26" s="72"/>
      <c r="C26" s="72"/>
      <c r="D26" s="72">
        <f t="shared" si="4"/>
        <v>0</v>
      </c>
      <c r="E26" s="72"/>
      <c r="F26" s="72"/>
      <c r="G26" s="72">
        <f t="shared" si="3"/>
        <v>0</v>
      </c>
    </row>
    <row r="27" spans="1:7" x14ac:dyDescent="0.2">
      <c r="A27" s="139" t="s">
        <v>416</v>
      </c>
      <c r="B27" s="72">
        <v>61360</v>
      </c>
      <c r="C27" s="72">
        <v>6.51</v>
      </c>
      <c r="D27" s="72">
        <f t="shared" si="4"/>
        <v>61366.51</v>
      </c>
      <c r="E27" s="72">
        <v>0</v>
      </c>
      <c r="F27" s="72">
        <v>0</v>
      </c>
      <c r="G27" s="72">
        <f t="shared" si="3"/>
        <v>61366.51</v>
      </c>
    </row>
    <row r="28" spans="1:7" x14ac:dyDescent="0.2">
      <c r="A28" s="139" t="s">
        <v>417</v>
      </c>
      <c r="B28" s="72"/>
      <c r="C28" s="72"/>
      <c r="D28" s="72">
        <f t="shared" si="4"/>
        <v>0</v>
      </c>
      <c r="E28" s="72"/>
      <c r="F28" s="72"/>
      <c r="G28" s="72">
        <f t="shared" si="3"/>
        <v>0</v>
      </c>
    </row>
    <row r="29" spans="1:7" x14ac:dyDescent="0.2">
      <c r="A29" s="139" t="s">
        <v>418</v>
      </c>
      <c r="B29" s="72"/>
      <c r="C29" s="72"/>
      <c r="D29" s="72">
        <f t="shared" si="4"/>
        <v>0</v>
      </c>
      <c r="E29" s="72"/>
      <c r="F29" s="72"/>
      <c r="G29" s="72">
        <f t="shared" si="3"/>
        <v>0</v>
      </c>
    </row>
    <row r="30" spans="1:7" x14ac:dyDescent="0.2">
      <c r="A30" s="140"/>
      <c r="B30" s="72"/>
      <c r="C30" s="72"/>
      <c r="D30" s="72"/>
      <c r="E30" s="72"/>
      <c r="F30" s="72"/>
      <c r="G30" s="72"/>
    </row>
    <row r="31" spans="1:7" x14ac:dyDescent="0.2">
      <c r="A31" s="138" t="s">
        <v>419</v>
      </c>
      <c r="B31" s="74">
        <f>SUM(B32:B40)</f>
        <v>0</v>
      </c>
      <c r="C31" s="74">
        <f>SUM(C32:C40)</f>
        <v>0</v>
      </c>
      <c r="D31" s="74">
        <f>SUM(D32:D40)</f>
        <v>0</v>
      </c>
      <c r="E31" s="74">
        <f>SUM(E32:E40)</f>
        <v>0</v>
      </c>
      <c r="F31" s="74">
        <f>SUM(F32:F40)</f>
        <v>0</v>
      </c>
      <c r="G31" s="74">
        <f t="shared" ref="G31:G40" si="5">D31-E31</f>
        <v>0</v>
      </c>
    </row>
    <row r="32" spans="1:7" x14ac:dyDescent="0.2">
      <c r="A32" s="139" t="s">
        <v>420</v>
      </c>
      <c r="B32" s="72"/>
      <c r="C32" s="72"/>
      <c r="D32" s="72">
        <f>B32+C32</f>
        <v>0</v>
      </c>
      <c r="E32" s="72"/>
      <c r="F32" s="72"/>
      <c r="G32" s="72">
        <f t="shared" si="5"/>
        <v>0</v>
      </c>
    </row>
    <row r="33" spans="1:7" x14ac:dyDescent="0.2">
      <c r="A33" s="139" t="s">
        <v>421</v>
      </c>
      <c r="B33" s="72"/>
      <c r="C33" s="72"/>
      <c r="D33" s="72">
        <f t="shared" ref="D33:D40" si="6">B33+C33</f>
        <v>0</v>
      </c>
      <c r="E33" s="72"/>
      <c r="F33" s="72"/>
      <c r="G33" s="72">
        <f t="shared" si="5"/>
        <v>0</v>
      </c>
    </row>
    <row r="34" spans="1:7" x14ac:dyDescent="0.2">
      <c r="A34" s="139" t="s">
        <v>422</v>
      </c>
      <c r="B34" s="72"/>
      <c r="C34" s="72"/>
      <c r="D34" s="72">
        <f t="shared" si="6"/>
        <v>0</v>
      </c>
      <c r="E34" s="72"/>
      <c r="F34" s="72"/>
      <c r="G34" s="72">
        <f t="shared" si="5"/>
        <v>0</v>
      </c>
    </row>
    <row r="35" spans="1:7" x14ac:dyDescent="0.2">
      <c r="A35" s="139" t="s">
        <v>423</v>
      </c>
      <c r="B35" s="72"/>
      <c r="C35" s="72"/>
      <c r="D35" s="72">
        <f t="shared" si="6"/>
        <v>0</v>
      </c>
      <c r="E35" s="72"/>
      <c r="F35" s="72"/>
      <c r="G35" s="72">
        <f t="shared" si="5"/>
        <v>0</v>
      </c>
    </row>
    <row r="36" spans="1:7" x14ac:dyDescent="0.2">
      <c r="A36" s="139" t="s">
        <v>424</v>
      </c>
      <c r="B36" s="72"/>
      <c r="C36" s="72"/>
      <c r="D36" s="72">
        <f t="shared" si="6"/>
        <v>0</v>
      </c>
      <c r="E36" s="72"/>
      <c r="F36" s="72"/>
      <c r="G36" s="72">
        <f t="shared" si="5"/>
        <v>0</v>
      </c>
    </row>
    <row r="37" spans="1:7" x14ac:dyDescent="0.2">
      <c r="A37" s="139" t="s">
        <v>425</v>
      </c>
      <c r="B37" s="72"/>
      <c r="C37" s="72"/>
      <c r="D37" s="72">
        <f t="shared" si="6"/>
        <v>0</v>
      </c>
      <c r="E37" s="72"/>
      <c r="F37" s="72"/>
      <c r="G37" s="72">
        <f t="shared" si="5"/>
        <v>0</v>
      </c>
    </row>
    <row r="38" spans="1:7" x14ac:dyDescent="0.2">
      <c r="A38" s="139" t="s">
        <v>426</v>
      </c>
      <c r="B38" s="72"/>
      <c r="C38" s="72"/>
      <c r="D38" s="72">
        <f t="shared" si="6"/>
        <v>0</v>
      </c>
      <c r="E38" s="72"/>
      <c r="F38" s="72"/>
      <c r="G38" s="72">
        <f t="shared" si="5"/>
        <v>0</v>
      </c>
    </row>
    <row r="39" spans="1:7" x14ac:dyDescent="0.2">
      <c r="A39" s="139" t="s">
        <v>427</v>
      </c>
      <c r="B39" s="72"/>
      <c r="C39" s="72"/>
      <c r="D39" s="72">
        <f t="shared" si="6"/>
        <v>0</v>
      </c>
      <c r="E39" s="72"/>
      <c r="F39" s="72"/>
      <c r="G39" s="72">
        <f t="shared" si="5"/>
        <v>0</v>
      </c>
    </row>
    <row r="40" spans="1:7" x14ac:dyDescent="0.2">
      <c r="A40" s="139" t="s">
        <v>428</v>
      </c>
      <c r="B40" s="72"/>
      <c r="C40" s="72"/>
      <c r="D40" s="72">
        <f t="shared" si="6"/>
        <v>0</v>
      </c>
      <c r="E40" s="72"/>
      <c r="F40" s="72"/>
      <c r="G40" s="72">
        <f t="shared" si="5"/>
        <v>0</v>
      </c>
    </row>
    <row r="41" spans="1:7" x14ac:dyDescent="0.2">
      <c r="A41" s="140"/>
      <c r="B41" s="72"/>
      <c r="C41" s="72"/>
      <c r="D41" s="72"/>
      <c r="E41" s="72"/>
      <c r="F41" s="72"/>
      <c r="G41" s="72"/>
    </row>
    <row r="42" spans="1:7" x14ac:dyDescent="0.2">
      <c r="A42" s="138" t="s">
        <v>429</v>
      </c>
      <c r="B42" s="74">
        <f>SUM(B43:B46)</f>
        <v>0</v>
      </c>
      <c r="C42" s="74">
        <f>SUM(C43:C46)</f>
        <v>0</v>
      </c>
      <c r="D42" s="74">
        <f>SUM(D43:D46)</f>
        <v>0</v>
      </c>
      <c r="E42" s="74">
        <f>SUM(E43:E46)</f>
        <v>0</v>
      </c>
      <c r="F42" s="74">
        <f>SUM(F43:F46)</f>
        <v>0</v>
      </c>
      <c r="G42" s="74">
        <f>D42-E42</f>
        <v>0</v>
      </c>
    </row>
    <row r="43" spans="1:7" x14ac:dyDescent="0.2">
      <c r="A43" s="139" t="s">
        <v>430</v>
      </c>
      <c r="B43" s="72"/>
      <c r="C43" s="72"/>
      <c r="D43" s="72">
        <f>B43+C43</f>
        <v>0</v>
      </c>
      <c r="E43" s="72"/>
      <c r="F43" s="72"/>
      <c r="G43" s="72">
        <f>D43-E43</f>
        <v>0</v>
      </c>
    </row>
    <row r="44" spans="1:7" ht="25.5" x14ac:dyDescent="0.2">
      <c r="A44" s="10" t="s">
        <v>431</v>
      </c>
      <c r="B44" s="72"/>
      <c r="C44" s="72"/>
      <c r="D44" s="72">
        <f>B44+C44</f>
        <v>0</v>
      </c>
      <c r="E44" s="72"/>
      <c r="F44" s="72"/>
      <c r="G44" s="72">
        <f>D44-E44</f>
        <v>0</v>
      </c>
    </row>
    <row r="45" spans="1:7" x14ac:dyDescent="0.2">
      <c r="A45" s="139" t="s">
        <v>432</v>
      </c>
      <c r="B45" s="72"/>
      <c r="C45" s="72"/>
      <c r="D45" s="72">
        <f>B45+C45</f>
        <v>0</v>
      </c>
      <c r="E45" s="72"/>
      <c r="F45" s="72"/>
      <c r="G45" s="72">
        <f>D45-E45</f>
        <v>0</v>
      </c>
    </row>
    <row r="46" spans="1:7" x14ac:dyDescent="0.2">
      <c r="A46" s="139" t="s">
        <v>433</v>
      </c>
      <c r="B46" s="72"/>
      <c r="C46" s="72"/>
      <c r="D46" s="72">
        <f>B46+C46</f>
        <v>0</v>
      </c>
      <c r="E46" s="72"/>
      <c r="F46" s="72"/>
      <c r="G46" s="72">
        <f>D46-E46</f>
        <v>0</v>
      </c>
    </row>
    <row r="47" spans="1:7" x14ac:dyDescent="0.2">
      <c r="A47" s="140"/>
      <c r="B47" s="72"/>
      <c r="C47" s="72"/>
      <c r="D47" s="72"/>
      <c r="E47" s="72"/>
      <c r="F47" s="72"/>
      <c r="G47" s="72"/>
    </row>
    <row r="48" spans="1:7" x14ac:dyDescent="0.2">
      <c r="A48" s="138" t="s">
        <v>434</v>
      </c>
      <c r="B48" s="74">
        <f>B49+B59+B68+B79</f>
        <v>10257014</v>
      </c>
      <c r="C48" s="74">
        <f>C49+C59+C68+C79</f>
        <v>0</v>
      </c>
      <c r="D48" s="74">
        <f>D49+D59+D68+D79</f>
        <v>10257014</v>
      </c>
      <c r="E48" s="74">
        <f>E49+E59+E68+E79</f>
        <v>1533479.47</v>
      </c>
      <c r="F48" s="74">
        <f>F49+F59+F68+F79</f>
        <v>1435871.66</v>
      </c>
      <c r="G48" s="74">
        <f t="shared" ref="G48:G83" si="7">D48-E48</f>
        <v>8723534.5299999993</v>
      </c>
    </row>
    <row r="49" spans="1:7" x14ac:dyDescent="0.2">
      <c r="A49" s="138" t="s">
        <v>402</v>
      </c>
      <c r="B49" s="74">
        <f>SUM(B50:B57)</f>
        <v>0</v>
      </c>
      <c r="C49" s="74">
        <f>SUM(C50:C57)</f>
        <v>0</v>
      </c>
      <c r="D49" s="74">
        <f>SUM(D50:D57)</f>
        <v>0</v>
      </c>
      <c r="E49" s="74">
        <f>SUM(E50:E57)</f>
        <v>0</v>
      </c>
      <c r="F49" s="74">
        <f>SUM(F50:F57)</f>
        <v>0</v>
      </c>
      <c r="G49" s="74">
        <f t="shared" si="7"/>
        <v>0</v>
      </c>
    </row>
    <row r="50" spans="1:7" x14ac:dyDescent="0.2">
      <c r="A50" s="139" t="s">
        <v>403</v>
      </c>
      <c r="B50" s="72"/>
      <c r="C50" s="72"/>
      <c r="D50" s="72">
        <f>B50+C50</f>
        <v>0</v>
      </c>
      <c r="E50" s="72"/>
      <c r="F50" s="72"/>
      <c r="G50" s="72">
        <f t="shared" si="7"/>
        <v>0</v>
      </c>
    </row>
    <row r="51" spans="1:7" x14ac:dyDescent="0.2">
      <c r="A51" s="139" t="s">
        <v>404</v>
      </c>
      <c r="B51" s="72"/>
      <c r="C51" s="72"/>
      <c r="D51" s="72">
        <f t="shared" ref="D51:D57" si="8">B51+C51</f>
        <v>0</v>
      </c>
      <c r="E51" s="72"/>
      <c r="F51" s="72"/>
      <c r="G51" s="72">
        <f t="shared" si="7"/>
        <v>0</v>
      </c>
    </row>
    <row r="52" spans="1:7" x14ac:dyDescent="0.2">
      <c r="A52" s="139" t="s">
        <v>405</v>
      </c>
      <c r="B52" s="72"/>
      <c r="C52" s="72"/>
      <c r="D52" s="72">
        <f t="shared" si="8"/>
        <v>0</v>
      </c>
      <c r="E52" s="72"/>
      <c r="F52" s="72"/>
      <c r="G52" s="72">
        <f t="shared" si="7"/>
        <v>0</v>
      </c>
    </row>
    <row r="53" spans="1:7" x14ac:dyDescent="0.2">
      <c r="A53" s="139" t="s">
        <v>406</v>
      </c>
      <c r="B53" s="72"/>
      <c r="C53" s="72"/>
      <c r="D53" s="72">
        <f t="shared" si="8"/>
        <v>0</v>
      </c>
      <c r="E53" s="72"/>
      <c r="F53" s="72"/>
      <c r="G53" s="72">
        <f t="shared" si="7"/>
        <v>0</v>
      </c>
    </row>
    <row r="54" spans="1:7" x14ac:dyDescent="0.2">
      <c r="A54" s="139" t="s">
        <v>407</v>
      </c>
      <c r="B54" s="72"/>
      <c r="C54" s="72"/>
      <c r="D54" s="72">
        <f t="shared" si="8"/>
        <v>0</v>
      </c>
      <c r="E54" s="72"/>
      <c r="F54" s="72"/>
      <c r="G54" s="72">
        <f t="shared" si="7"/>
        <v>0</v>
      </c>
    </row>
    <row r="55" spans="1:7" x14ac:dyDescent="0.2">
      <c r="A55" s="139" t="s">
        <v>408</v>
      </c>
      <c r="B55" s="72"/>
      <c r="C55" s="72"/>
      <c r="D55" s="72">
        <f t="shared" si="8"/>
        <v>0</v>
      </c>
      <c r="E55" s="72"/>
      <c r="F55" s="72"/>
      <c r="G55" s="72">
        <f t="shared" si="7"/>
        <v>0</v>
      </c>
    </row>
    <row r="56" spans="1:7" x14ac:dyDescent="0.2">
      <c r="A56" s="139" t="s">
        <v>409</v>
      </c>
      <c r="B56" s="72"/>
      <c r="C56" s="72"/>
      <c r="D56" s="72">
        <f t="shared" si="8"/>
        <v>0</v>
      </c>
      <c r="E56" s="72"/>
      <c r="F56" s="72"/>
      <c r="G56" s="72">
        <f t="shared" si="7"/>
        <v>0</v>
      </c>
    </row>
    <row r="57" spans="1:7" x14ac:dyDescent="0.2">
      <c r="A57" s="139" t="s">
        <v>410</v>
      </c>
      <c r="B57" s="72"/>
      <c r="C57" s="72"/>
      <c r="D57" s="72">
        <f t="shared" si="8"/>
        <v>0</v>
      </c>
      <c r="E57" s="72"/>
      <c r="F57" s="72"/>
      <c r="G57" s="72">
        <f t="shared" si="7"/>
        <v>0</v>
      </c>
    </row>
    <row r="58" spans="1:7" x14ac:dyDescent="0.2">
      <c r="A58" s="140"/>
      <c r="B58" s="72"/>
      <c r="C58" s="72"/>
      <c r="D58" s="72"/>
      <c r="E58" s="72"/>
      <c r="F58" s="72"/>
      <c r="G58" s="72"/>
    </row>
    <row r="59" spans="1:7" x14ac:dyDescent="0.2">
      <c r="A59" s="138" t="s">
        <v>411</v>
      </c>
      <c r="B59" s="74">
        <f>SUM(B60:B66)</f>
        <v>10257014</v>
      </c>
      <c r="C59" s="74">
        <f>SUM(C60:C66)</f>
        <v>0</v>
      </c>
      <c r="D59" s="74">
        <f>SUM(D60:D66)</f>
        <v>10257014</v>
      </c>
      <c r="E59" s="74">
        <f>SUM(E60:E66)</f>
        <v>1533479.47</v>
      </c>
      <c r="F59" s="74">
        <f>SUM(F60:F66)</f>
        <v>1435871.66</v>
      </c>
      <c r="G59" s="74">
        <f t="shared" si="7"/>
        <v>8723534.5299999993</v>
      </c>
    </row>
    <row r="60" spans="1:7" x14ac:dyDescent="0.2">
      <c r="A60" s="139" t="s">
        <v>412</v>
      </c>
      <c r="B60" s="72"/>
      <c r="C60" s="72"/>
      <c r="D60" s="72">
        <f>B60+C60</f>
        <v>0</v>
      </c>
      <c r="E60" s="72"/>
      <c r="F60" s="72"/>
      <c r="G60" s="72">
        <f t="shared" si="7"/>
        <v>0</v>
      </c>
    </row>
    <row r="61" spans="1:7" x14ac:dyDescent="0.2">
      <c r="A61" s="139" t="s">
        <v>413</v>
      </c>
      <c r="B61" s="72"/>
      <c r="C61" s="72"/>
      <c r="D61" s="72">
        <f t="shared" ref="D61:D66" si="9">B61+C61</f>
        <v>0</v>
      </c>
      <c r="E61" s="72"/>
      <c r="F61" s="72"/>
      <c r="G61" s="72">
        <f t="shared" si="7"/>
        <v>0</v>
      </c>
    </row>
    <row r="62" spans="1:7" x14ac:dyDescent="0.2">
      <c r="A62" s="139" t="s">
        <v>414</v>
      </c>
      <c r="B62" s="72"/>
      <c r="C62" s="72"/>
      <c r="D62" s="72">
        <f t="shared" si="9"/>
        <v>0</v>
      </c>
      <c r="E62" s="72"/>
      <c r="F62" s="72"/>
      <c r="G62" s="72">
        <f t="shared" si="7"/>
        <v>0</v>
      </c>
    </row>
    <row r="63" spans="1:7" x14ac:dyDescent="0.2">
      <c r="A63" s="139" t="s">
        <v>415</v>
      </c>
      <c r="B63" s="72"/>
      <c r="C63" s="72"/>
      <c r="D63" s="72">
        <f t="shared" si="9"/>
        <v>0</v>
      </c>
      <c r="E63" s="72"/>
      <c r="F63" s="72"/>
      <c r="G63" s="72">
        <f t="shared" si="7"/>
        <v>0</v>
      </c>
    </row>
    <row r="64" spans="1:7" x14ac:dyDescent="0.2">
      <c r="A64" s="139" t="s">
        <v>416</v>
      </c>
      <c r="B64" s="72">
        <v>10257014</v>
      </c>
      <c r="C64" s="72">
        <v>0</v>
      </c>
      <c r="D64" s="72">
        <f t="shared" si="9"/>
        <v>10257014</v>
      </c>
      <c r="E64" s="72">
        <v>1533479.47</v>
      </c>
      <c r="F64" s="72">
        <v>1435871.66</v>
      </c>
      <c r="G64" s="72">
        <f t="shared" si="7"/>
        <v>8723534.5299999993</v>
      </c>
    </row>
    <row r="65" spans="1:7" x14ac:dyDescent="0.2">
      <c r="A65" s="139" t="s">
        <v>417</v>
      </c>
      <c r="B65" s="72"/>
      <c r="C65" s="72"/>
      <c r="D65" s="72">
        <f t="shared" si="9"/>
        <v>0</v>
      </c>
      <c r="E65" s="72"/>
      <c r="F65" s="72"/>
      <c r="G65" s="72">
        <f t="shared" si="7"/>
        <v>0</v>
      </c>
    </row>
    <row r="66" spans="1:7" x14ac:dyDescent="0.2">
      <c r="A66" s="139" t="s">
        <v>418</v>
      </c>
      <c r="B66" s="72"/>
      <c r="C66" s="72"/>
      <c r="D66" s="72">
        <f t="shared" si="9"/>
        <v>0</v>
      </c>
      <c r="E66" s="72"/>
      <c r="F66" s="72"/>
      <c r="G66" s="72">
        <f t="shared" si="7"/>
        <v>0</v>
      </c>
    </row>
    <row r="67" spans="1:7" x14ac:dyDescent="0.2">
      <c r="A67" s="140"/>
      <c r="B67" s="72"/>
      <c r="C67" s="72"/>
      <c r="D67" s="72"/>
      <c r="E67" s="72"/>
      <c r="F67" s="72"/>
      <c r="G67" s="72"/>
    </row>
    <row r="68" spans="1:7" x14ac:dyDescent="0.2">
      <c r="A68" s="138" t="s">
        <v>419</v>
      </c>
      <c r="B68" s="74">
        <f>SUM(B69:B77)</f>
        <v>0</v>
      </c>
      <c r="C68" s="74">
        <f>SUM(C69:C77)</f>
        <v>0</v>
      </c>
      <c r="D68" s="74">
        <f>SUM(D69:D77)</f>
        <v>0</v>
      </c>
      <c r="E68" s="74">
        <f>SUM(E69:E77)</f>
        <v>0</v>
      </c>
      <c r="F68" s="74">
        <f>SUM(F69:F77)</f>
        <v>0</v>
      </c>
      <c r="G68" s="74">
        <f t="shared" si="7"/>
        <v>0</v>
      </c>
    </row>
    <row r="69" spans="1:7" x14ac:dyDescent="0.2">
      <c r="A69" s="139" t="s">
        <v>420</v>
      </c>
      <c r="B69" s="72"/>
      <c r="C69" s="72"/>
      <c r="D69" s="72">
        <f>B69+C69</f>
        <v>0</v>
      </c>
      <c r="E69" s="72"/>
      <c r="F69" s="72"/>
      <c r="G69" s="72">
        <f t="shared" si="7"/>
        <v>0</v>
      </c>
    </row>
    <row r="70" spans="1:7" x14ac:dyDescent="0.2">
      <c r="A70" s="139" t="s">
        <v>421</v>
      </c>
      <c r="B70" s="72"/>
      <c r="C70" s="72"/>
      <c r="D70" s="72">
        <f t="shared" ref="D70:D77" si="10">B70+C70</f>
        <v>0</v>
      </c>
      <c r="E70" s="72"/>
      <c r="F70" s="72"/>
      <c r="G70" s="72">
        <f t="shared" si="7"/>
        <v>0</v>
      </c>
    </row>
    <row r="71" spans="1:7" x14ac:dyDescent="0.2">
      <c r="A71" s="139" t="s">
        <v>422</v>
      </c>
      <c r="B71" s="72"/>
      <c r="C71" s="72"/>
      <c r="D71" s="72">
        <f t="shared" si="10"/>
        <v>0</v>
      </c>
      <c r="E71" s="72"/>
      <c r="F71" s="72"/>
      <c r="G71" s="72">
        <f t="shared" si="7"/>
        <v>0</v>
      </c>
    </row>
    <row r="72" spans="1:7" x14ac:dyDescent="0.2">
      <c r="A72" s="139" t="s">
        <v>423</v>
      </c>
      <c r="B72" s="72"/>
      <c r="C72" s="72"/>
      <c r="D72" s="72">
        <f t="shared" si="10"/>
        <v>0</v>
      </c>
      <c r="E72" s="72"/>
      <c r="F72" s="72"/>
      <c r="G72" s="72">
        <f t="shared" si="7"/>
        <v>0</v>
      </c>
    </row>
    <row r="73" spans="1:7" x14ac:dyDescent="0.2">
      <c r="A73" s="139" t="s">
        <v>424</v>
      </c>
      <c r="B73" s="72"/>
      <c r="C73" s="72"/>
      <c r="D73" s="72">
        <f t="shared" si="10"/>
        <v>0</v>
      </c>
      <c r="E73" s="72"/>
      <c r="F73" s="72"/>
      <c r="G73" s="72">
        <f t="shared" si="7"/>
        <v>0</v>
      </c>
    </row>
    <row r="74" spans="1:7" x14ac:dyDescent="0.2">
      <c r="A74" s="139" t="s">
        <v>425</v>
      </c>
      <c r="B74" s="72"/>
      <c r="C74" s="72"/>
      <c r="D74" s="72">
        <f t="shared" si="10"/>
        <v>0</v>
      </c>
      <c r="E74" s="72"/>
      <c r="F74" s="72"/>
      <c r="G74" s="72">
        <f t="shared" si="7"/>
        <v>0</v>
      </c>
    </row>
    <row r="75" spans="1:7" x14ac:dyDescent="0.2">
      <c r="A75" s="139" t="s">
        <v>426</v>
      </c>
      <c r="B75" s="72"/>
      <c r="C75" s="72"/>
      <c r="D75" s="72">
        <f t="shared" si="10"/>
        <v>0</v>
      </c>
      <c r="E75" s="72"/>
      <c r="F75" s="72"/>
      <c r="G75" s="72">
        <f t="shared" si="7"/>
        <v>0</v>
      </c>
    </row>
    <row r="76" spans="1:7" x14ac:dyDescent="0.2">
      <c r="A76" s="139" t="s">
        <v>427</v>
      </c>
      <c r="B76" s="72"/>
      <c r="C76" s="72"/>
      <c r="D76" s="72">
        <f t="shared" si="10"/>
        <v>0</v>
      </c>
      <c r="E76" s="72"/>
      <c r="F76" s="72"/>
      <c r="G76" s="72">
        <f t="shared" si="7"/>
        <v>0</v>
      </c>
    </row>
    <row r="77" spans="1:7" x14ac:dyDescent="0.2">
      <c r="A77" s="141" t="s">
        <v>428</v>
      </c>
      <c r="B77" s="142"/>
      <c r="C77" s="142"/>
      <c r="D77" s="142">
        <f t="shared" si="10"/>
        <v>0</v>
      </c>
      <c r="E77" s="142"/>
      <c r="F77" s="142"/>
      <c r="G77" s="142">
        <f t="shared" si="7"/>
        <v>0</v>
      </c>
    </row>
    <row r="78" spans="1:7" x14ac:dyDescent="0.2">
      <c r="A78" s="140"/>
      <c r="B78" s="72"/>
      <c r="C78" s="72"/>
      <c r="D78" s="72"/>
      <c r="E78" s="72"/>
      <c r="F78" s="72"/>
      <c r="G78" s="72"/>
    </row>
    <row r="79" spans="1:7" x14ac:dyDescent="0.2">
      <c r="A79" s="138" t="s">
        <v>429</v>
      </c>
      <c r="B79" s="74">
        <f>SUM(B80:B83)</f>
        <v>0</v>
      </c>
      <c r="C79" s="74">
        <f>SUM(C80:C83)</f>
        <v>0</v>
      </c>
      <c r="D79" s="74">
        <f>SUM(D80:D83)</f>
        <v>0</v>
      </c>
      <c r="E79" s="74">
        <f>SUM(E80:E83)</f>
        <v>0</v>
      </c>
      <c r="F79" s="74">
        <f>SUM(F80:F83)</f>
        <v>0</v>
      </c>
      <c r="G79" s="74">
        <f t="shared" si="7"/>
        <v>0</v>
      </c>
    </row>
    <row r="80" spans="1:7" x14ac:dyDescent="0.2">
      <c r="A80" s="139" t="s">
        <v>430</v>
      </c>
      <c r="B80" s="72"/>
      <c r="C80" s="72"/>
      <c r="D80" s="72">
        <f>B80+C80</f>
        <v>0</v>
      </c>
      <c r="E80" s="72"/>
      <c r="F80" s="72"/>
      <c r="G80" s="72">
        <f t="shared" si="7"/>
        <v>0</v>
      </c>
    </row>
    <row r="81" spans="1:7" ht="25.5" x14ac:dyDescent="0.2">
      <c r="A81" s="10" t="s">
        <v>431</v>
      </c>
      <c r="B81" s="72"/>
      <c r="C81" s="72"/>
      <c r="D81" s="72">
        <f>B81+C81</f>
        <v>0</v>
      </c>
      <c r="E81" s="72"/>
      <c r="F81" s="72"/>
      <c r="G81" s="72">
        <f t="shared" si="7"/>
        <v>0</v>
      </c>
    </row>
    <row r="82" spans="1:7" x14ac:dyDescent="0.2">
      <c r="A82" s="139" t="s">
        <v>432</v>
      </c>
      <c r="B82" s="72"/>
      <c r="C82" s="72"/>
      <c r="D82" s="72">
        <f>B82+C82</f>
        <v>0</v>
      </c>
      <c r="E82" s="72"/>
      <c r="F82" s="72"/>
      <c r="G82" s="72">
        <f t="shared" si="7"/>
        <v>0</v>
      </c>
    </row>
    <row r="83" spans="1:7" x14ac:dyDescent="0.2">
      <c r="A83" s="139" t="s">
        <v>433</v>
      </c>
      <c r="B83" s="72"/>
      <c r="C83" s="72"/>
      <c r="D83" s="72">
        <f>B83+C83</f>
        <v>0</v>
      </c>
      <c r="E83" s="72"/>
      <c r="F83" s="72"/>
      <c r="G83" s="72">
        <f t="shared" si="7"/>
        <v>0</v>
      </c>
    </row>
    <row r="84" spans="1:7" x14ac:dyDescent="0.2">
      <c r="A84" s="140"/>
      <c r="B84" s="72"/>
      <c r="C84" s="72"/>
      <c r="D84" s="72"/>
      <c r="E84" s="72"/>
      <c r="F84" s="72"/>
      <c r="G84" s="72"/>
    </row>
    <row r="85" spans="1:7" x14ac:dyDescent="0.2">
      <c r="A85" s="138" t="s">
        <v>394</v>
      </c>
      <c r="B85" s="74">
        <f t="shared" ref="B85:G85" si="11">B11+B48</f>
        <v>10318374</v>
      </c>
      <c r="C85" s="74">
        <f t="shared" si="11"/>
        <v>6.51</v>
      </c>
      <c r="D85" s="74">
        <f t="shared" si="11"/>
        <v>10318380.51</v>
      </c>
      <c r="E85" s="74">
        <f t="shared" si="11"/>
        <v>1533479.47</v>
      </c>
      <c r="F85" s="74">
        <f t="shared" si="11"/>
        <v>1435871.66</v>
      </c>
      <c r="G85" s="74">
        <f t="shared" si="11"/>
        <v>8784901.0399999991</v>
      </c>
    </row>
    <row r="86" spans="1:7" ht="13.5" thickBot="1" x14ac:dyDescent="0.25">
      <c r="A86" s="143"/>
      <c r="B86" s="144"/>
      <c r="C86" s="144"/>
      <c r="D86" s="144"/>
      <c r="E86" s="144"/>
      <c r="F86" s="144"/>
      <c r="G86" s="144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35433070866141736" header="0.31496062992125984" footer="0.31496062992125984"/>
  <pageSetup scale="6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3"/>
  <sheetViews>
    <sheetView tabSelected="1" topLeftCell="B1" workbookViewId="0">
      <pane ySplit="8" topLeftCell="A9" activePane="bottomLeft" state="frozen"/>
      <selection pane="bottomLeft" activeCell="E14" sqref="E14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51" t="s">
        <v>0</v>
      </c>
      <c r="C2" s="152"/>
      <c r="D2" s="152"/>
      <c r="E2" s="152"/>
      <c r="F2" s="152"/>
      <c r="G2" s="152"/>
      <c r="H2" s="194"/>
    </row>
    <row r="3" spans="2:8" x14ac:dyDescent="0.2">
      <c r="B3" s="176" t="s">
        <v>313</v>
      </c>
      <c r="C3" s="177"/>
      <c r="D3" s="177"/>
      <c r="E3" s="177"/>
      <c r="F3" s="177"/>
      <c r="G3" s="177"/>
      <c r="H3" s="195"/>
    </row>
    <row r="4" spans="2:8" x14ac:dyDescent="0.2">
      <c r="B4" s="176" t="s">
        <v>435</v>
      </c>
      <c r="C4" s="177"/>
      <c r="D4" s="177"/>
      <c r="E4" s="177"/>
      <c r="F4" s="177"/>
      <c r="G4" s="177"/>
      <c r="H4" s="195"/>
    </row>
    <row r="5" spans="2:8" x14ac:dyDescent="0.2">
      <c r="B5" s="176" t="s">
        <v>125</v>
      </c>
      <c r="C5" s="177"/>
      <c r="D5" s="177"/>
      <c r="E5" s="177"/>
      <c r="F5" s="177"/>
      <c r="G5" s="177"/>
      <c r="H5" s="195"/>
    </row>
    <row r="6" spans="2:8" ht="13.5" thickBot="1" x14ac:dyDescent="0.25">
      <c r="B6" s="179" t="s">
        <v>3</v>
      </c>
      <c r="C6" s="180"/>
      <c r="D6" s="180"/>
      <c r="E6" s="180"/>
      <c r="F6" s="180"/>
      <c r="G6" s="180"/>
      <c r="H6" s="196"/>
    </row>
    <row r="7" spans="2:8" ht="13.5" thickBot="1" x14ac:dyDescent="0.25">
      <c r="B7" s="186" t="s">
        <v>4</v>
      </c>
      <c r="C7" s="197" t="s">
        <v>315</v>
      </c>
      <c r="D7" s="198"/>
      <c r="E7" s="198"/>
      <c r="F7" s="198"/>
      <c r="G7" s="199"/>
      <c r="H7" s="184" t="s">
        <v>316</v>
      </c>
    </row>
    <row r="8" spans="2:8" ht="26.25" thickBot="1" x14ac:dyDescent="0.25">
      <c r="B8" s="187"/>
      <c r="C8" s="54" t="s">
        <v>206</v>
      </c>
      <c r="D8" s="54" t="s">
        <v>317</v>
      </c>
      <c r="E8" s="54" t="s">
        <v>318</v>
      </c>
      <c r="F8" s="54" t="s">
        <v>436</v>
      </c>
      <c r="G8" s="54" t="s">
        <v>223</v>
      </c>
      <c r="H8" s="185"/>
    </row>
    <row r="9" spans="2:8" x14ac:dyDescent="0.2">
      <c r="B9" s="145" t="s">
        <v>437</v>
      </c>
      <c r="C9" s="133">
        <f>C10+C11+C12+C15+C16+C19</f>
        <v>0</v>
      </c>
      <c r="D9" s="133">
        <f>D10+D11+D12+D15+D16+D19</f>
        <v>0</v>
      </c>
      <c r="E9" s="133">
        <f>E10+E11+E12+E15+E16+E19</f>
        <v>0</v>
      </c>
      <c r="F9" s="133">
        <f>F10+F11+F12+F15+F16+F19</f>
        <v>0</v>
      </c>
      <c r="G9" s="133">
        <f>G10+G11+G12+G15+G16+G19</f>
        <v>0</v>
      </c>
      <c r="H9" s="7">
        <f>E9-F9</f>
        <v>0</v>
      </c>
    </row>
    <row r="10" spans="2:8" ht="20.25" customHeight="1" x14ac:dyDescent="0.2">
      <c r="B10" s="146" t="s">
        <v>438</v>
      </c>
      <c r="C10" s="133"/>
      <c r="D10" s="7"/>
      <c r="E10" s="9">
        <f>C10+D10</f>
        <v>0</v>
      </c>
      <c r="F10" s="7"/>
      <c r="G10" s="7"/>
      <c r="H10" s="9">
        <f t="shared" ref="H10:H31" si="0">E10-F10</f>
        <v>0</v>
      </c>
    </row>
    <row r="11" spans="2:8" x14ac:dyDescent="0.2">
      <c r="B11" s="146" t="s">
        <v>439</v>
      </c>
      <c r="C11" s="133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46" t="s">
        <v>440</v>
      </c>
      <c r="C12" s="130">
        <f>SUM(C13:C14)</f>
        <v>0</v>
      </c>
      <c r="D12" s="130">
        <f>SUM(D13:D14)</f>
        <v>0</v>
      </c>
      <c r="E12" s="130">
        <f>SUM(E13:E14)</f>
        <v>0</v>
      </c>
      <c r="F12" s="130">
        <f>SUM(F13:F14)</f>
        <v>0</v>
      </c>
      <c r="G12" s="130">
        <f>SUM(G13:G14)</f>
        <v>0</v>
      </c>
      <c r="H12" s="9">
        <f t="shared" si="0"/>
        <v>0</v>
      </c>
    </row>
    <row r="13" spans="2:8" x14ac:dyDescent="0.2">
      <c r="B13" s="147" t="s">
        <v>441</v>
      </c>
      <c r="C13" s="133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47" t="s">
        <v>442</v>
      </c>
      <c r="C14" s="133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46" t="s">
        <v>443</v>
      </c>
      <c r="C15" s="133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46" t="s">
        <v>444</v>
      </c>
      <c r="C16" s="130">
        <f>C17+C18</f>
        <v>0</v>
      </c>
      <c r="D16" s="130">
        <f>D17+D18</f>
        <v>0</v>
      </c>
      <c r="E16" s="130">
        <f>E17+E18</f>
        <v>0</v>
      </c>
      <c r="F16" s="130">
        <f>F17+F18</f>
        <v>0</v>
      </c>
      <c r="G16" s="130">
        <f>G17+G18</f>
        <v>0</v>
      </c>
      <c r="H16" s="9">
        <f t="shared" si="0"/>
        <v>0</v>
      </c>
    </row>
    <row r="17" spans="2:8" x14ac:dyDescent="0.2">
      <c r="B17" s="147" t="s">
        <v>445</v>
      </c>
      <c r="C17" s="133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47" t="s">
        <v>446</v>
      </c>
      <c r="C18" s="133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46" t="s">
        <v>447</v>
      </c>
      <c r="C19" s="133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">
      <c r="B20" s="146"/>
      <c r="C20" s="133"/>
      <c r="D20" s="7"/>
      <c r="E20" s="7"/>
      <c r="F20" s="7"/>
      <c r="G20" s="7"/>
      <c r="H20" s="9"/>
    </row>
    <row r="21" spans="2:8" x14ac:dyDescent="0.2">
      <c r="B21" s="145" t="s">
        <v>448</v>
      </c>
      <c r="C21" s="133">
        <f>C22+C23+C24+C27+C28+C31</f>
        <v>6380834</v>
      </c>
      <c r="D21" s="133">
        <f>D22+D23+D24+D27+D28+D31</f>
        <v>0</v>
      </c>
      <c r="E21" s="133">
        <f>E22+E23+E24+E27+E28+E31</f>
        <v>6380834</v>
      </c>
      <c r="F21" s="133">
        <f>F22+F23+F24+F27+F28+F31</f>
        <v>1068209.03</v>
      </c>
      <c r="G21" s="133">
        <f>G22+G23+G24+G27+G28+G31</f>
        <v>1068209.03</v>
      </c>
      <c r="H21" s="7">
        <f t="shared" si="0"/>
        <v>5312624.97</v>
      </c>
    </row>
    <row r="22" spans="2:8" ht="18.75" customHeight="1" x14ac:dyDescent="0.2">
      <c r="B22" s="146" t="s">
        <v>438</v>
      </c>
      <c r="C22" s="133">
        <v>6380834</v>
      </c>
      <c r="D22" s="7">
        <v>0</v>
      </c>
      <c r="E22" s="9">
        <f>C22+D22</f>
        <v>6380834</v>
      </c>
      <c r="F22" s="7">
        <v>1068209.03</v>
      </c>
      <c r="G22" s="7">
        <v>1068209.03</v>
      </c>
      <c r="H22" s="9">
        <f t="shared" si="0"/>
        <v>5312624.97</v>
      </c>
    </row>
    <row r="23" spans="2:8" x14ac:dyDescent="0.2">
      <c r="B23" s="146" t="s">
        <v>439</v>
      </c>
      <c r="C23" s="133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46" t="s">
        <v>440</v>
      </c>
      <c r="C24" s="130">
        <f>SUM(C25:C26)</f>
        <v>0</v>
      </c>
      <c r="D24" s="130">
        <f>SUM(D25:D26)</f>
        <v>0</v>
      </c>
      <c r="E24" s="130">
        <f>SUM(E25:E26)</f>
        <v>0</v>
      </c>
      <c r="F24" s="130">
        <f>SUM(F25:F26)</f>
        <v>0</v>
      </c>
      <c r="G24" s="130">
        <f>SUM(G25:G26)</f>
        <v>0</v>
      </c>
      <c r="H24" s="9">
        <f t="shared" si="0"/>
        <v>0</v>
      </c>
    </row>
    <row r="25" spans="2:8" x14ac:dyDescent="0.2">
      <c r="B25" s="147" t="s">
        <v>441</v>
      </c>
      <c r="C25" s="133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47" t="s">
        <v>442</v>
      </c>
      <c r="C26" s="133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46" t="s">
        <v>443</v>
      </c>
      <c r="C27" s="133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46" t="s">
        <v>444</v>
      </c>
      <c r="C28" s="130">
        <f>C29+C30</f>
        <v>0</v>
      </c>
      <c r="D28" s="130">
        <f>D29+D30</f>
        <v>0</v>
      </c>
      <c r="E28" s="130">
        <f>E29+E30</f>
        <v>0</v>
      </c>
      <c r="F28" s="130">
        <f>F29+F30</f>
        <v>0</v>
      </c>
      <c r="G28" s="130">
        <f>G29+G30</f>
        <v>0</v>
      </c>
      <c r="H28" s="9">
        <f t="shared" si="0"/>
        <v>0</v>
      </c>
    </row>
    <row r="29" spans="2:8" x14ac:dyDescent="0.2">
      <c r="B29" s="147" t="s">
        <v>445</v>
      </c>
      <c r="C29" s="133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47" t="s">
        <v>446</v>
      </c>
      <c r="C30" s="133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46" t="s">
        <v>447</v>
      </c>
      <c r="C31" s="133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45" t="s">
        <v>449</v>
      </c>
      <c r="C32" s="133">
        <f t="shared" ref="C32:H32" si="1">C9+C21</f>
        <v>6380834</v>
      </c>
      <c r="D32" s="133">
        <f t="shared" si="1"/>
        <v>0</v>
      </c>
      <c r="E32" s="133">
        <f t="shared" si="1"/>
        <v>6380834</v>
      </c>
      <c r="F32" s="133">
        <f t="shared" si="1"/>
        <v>1068209.03</v>
      </c>
      <c r="G32" s="133">
        <f t="shared" si="1"/>
        <v>1068209.03</v>
      </c>
      <c r="H32" s="133">
        <f t="shared" si="1"/>
        <v>5312624.97</v>
      </c>
    </row>
    <row r="33" spans="2:8" ht="13.5" thickBot="1" x14ac:dyDescent="0.25">
      <c r="B33" s="148"/>
      <c r="C33" s="149"/>
      <c r="D33" s="150"/>
      <c r="E33" s="150"/>
      <c r="F33" s="150"/>
      <c r="G33" s="150"/>
      <c r="H33" s="15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6C'!Área_de_impresión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hh</dc:creator>
  <cp:lastModifiedBy>Marlen</cp:lastModifiedBy>
  <cp:lastPrinted>2024-04-08T18:48:16Z</cp:lastPrinted>
  <dcterms:created xsi:type="dcterms:W3CDTF">2024-04-08T16:58:35Z</dcterms:created>
  <dcterms:modified xsi:type="dcterms:W3CDTF">2024-04-23T20:13:01Z</dcterms:modified>
</cp:coreProperties>
</file>