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AUTÓNOMOS Y PODERES\IAIP\"/>
    </mc:Choice>
  </mc:AlternateContent>
  <xr:revisionPtr revIDLastSave="0" documentId="13_ncr:1_{7B155C30-B76F-407E-AA13-C014A6077DAE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G47" i="6"/>
  <c r="F47" i="6"/>
  <c r="E47" i="6"/>
  <c r="D47" i="6"/>
  <c r="H26" i="6"/>
  <c r="H43" i="5"/>
  <c r="G43" i="5"/>
  <c r="F43" i="5"/>
  <c r="E43" i="5"/>
  <c r="B8" i="1"/>
  <c r="H33" i="6"/>
  <c r="E8" i="1"/>
  <c r="H21" i="6"/>
  <c r="H24" i="6"/>
  <c r="D14" i="4"/>
  <c r="C16" i="1" l="1"/>
  <c r="E37" i="5"/>
  <c r="F37" i="5"/>
  <c r="H37" i="5"/>
  <c r="G37" i="5"/>
  <c r="C8" i="1"/>
  <c r="H34" i="6"/>
  <c r="H29" i="6"/>
  <c r="H36" i="6"/>
  <c r="D37" i="5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2" i="6"/>
  <c r="H30" i="6"/>
  <c r="H25" i="6"/>
  <c r="H23" i="6"/>
  <c r="H22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47" i="6" l="1"/>
  <c r="H124" i="6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43" i="5" s="1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17" i="5"/>
  <c r="E73" i="5" l="1"/>
  <c r="G10" i="9"/>
  <c r="E160" i="6"/>
  <c r="H8" i="6"/>
  <c r="H160" i="6" s="1"/>
  <c r="G8" i="9"/>
  <c r="D31" i="9"/>
  <c r="B31" i="9"/>
  <c r="E83" i="8"/>
  <c r="H9" i="8"/>
  <c r="H83" i="8" s="1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<sst xmlns="http://schemas.openxmlformats.org/spreadsheetml/2006/main" count="656" uniqueCount="455">
  <si>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</si>
  <si>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</si>
  <si>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</si>
  <si>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</si>
  <si>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</si>
  <si>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</si>
  <si>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</si>
  <si>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</si>
  <si>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</si>
  <si>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</si>
  <si>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</si>
  <si>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</si>
  <si>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</si>
  <si>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</si>
  <si>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</si>
  <si>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</si>
  <si>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</si>
  <si>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</si>
  <si>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</si>
  <si>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</si>
  <si>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</si>
  <si>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</si>
  <si>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</si>
  <si>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</si>
  <si>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</si>
  <si>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</si>
  <si>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</si>
  <si>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</si>
  <si>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</si>
  <si>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</si>
  <si>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</si>
  <si>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</si>
  <si>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</si>
  <si>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</si>
  <si>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</si>
  <si>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</si>
  <si>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</si>
  <si>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</si>
  <si>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</si>
  <si>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</si>
  <si>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</si>
  <si>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</si>
  <si>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</si>
  <si>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</si>
  <si>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</si>
  <si>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</si>
  <si>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</si>
  <si>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</si>
  <si>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</si>
  <si>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</si>
  <si>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</si>
  <si>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</si>
  <si>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</si>
  <si>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</si>
  <si>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</si>
  <si>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</si>
  <si>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</si>
  <si>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</si>
  <si>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</si>
  <si>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</si>
  <si>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</si>
  <si>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</si>
  <si>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</si>
  <si>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</si>
  <si>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</si>
  <si>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</si>
  <si>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</si>
  <si>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</si>
  <si>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</si>
  <si>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</si>
  <si>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</si>
  <si>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</si>
  <si>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</si>
  <si>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</si>
  <si>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</si>
  <si>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</si>
  <si>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</si>
  <si>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</si>
  <si>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</si>
  <si>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</si>
  <si>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</si>
  <si>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</si>
  <si>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</si>
  <si>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</si>
  <si>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</si>
  <si>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</si>
  <si>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</si>
  <si>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</si>
  <si>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</si>
  <si>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</si>
  <si>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</si>
  <si>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</si>
  <si>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</si>
  <si>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</si>
  <si>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</si>
  <si>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</si>
  <si>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</si>
  <si>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</si>
  <si>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</si>
  <si>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</si>
  <si>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</si>
  <si>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</si>
  <si>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</si>
  <si>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</si>
  <si>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</si>
  <si>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</si>
  <si>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</si>
  <si>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</si>
  <si>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</si>
  <si>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</si>
  <si>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</si>
  <si>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</si>
  <si>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</si>
  <si>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</si>
  <si>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</si>
  <si>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</si>
  <si>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</si>
  <si>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</si>
  <si>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</si>
  <si>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</si>
  <si>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</si>
  <si>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</si>
  <si>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</si>
  <si>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</si>
  <si>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</si>
  <si>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</si>
  <si>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</si>
  <si>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</si>
  <si>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</si>
  <si>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</si>
  <si>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</si>
  <si>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</si>
  <si>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</si>
  <si>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</si>
  <si>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</si>
  <si>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</si>
  <si>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</si>
  <si>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</si>
  <si>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</si>
  <si>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</si>
  <si>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</si>
  <si>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</si>
  <si>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</si>
  <si>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</si>
  <si>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</si>
  <si>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</si>
  <si>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</si>
  <si>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</si>
  <si>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</si>
  <si>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</si>
  <si>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</si>
  <si>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</si>
  <si>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</si>
  <si>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</si>
  <si>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</si>
  <si>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</si>
  <si>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</si>
  <si>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</si>
  <si>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</si>
  <si>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</si>
  <si>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</si>
  <si>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</si>
  <si>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</si>
  <si>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</si>
  <si>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</si>
  <si>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</si>
  <si>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</si>
  <si>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</si>
  <si>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</si>
  <si>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</si>
  <si>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</si>
  <si>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</si>
  <si>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</si>
  <si>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</si>
  <si>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</si>
  <si>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</si>
  <si>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</si>
  <si>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</si>
  <si>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</si>
  <si>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</si>
  <si>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</si>
  <si>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</si>
  <si>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</si>
  <si>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</si>
  <si>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</si>
  <si>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</si>
  <si>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</si>
  <si>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</si>
  <si>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</si>
  <si>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</si>
  <si>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</si>
  <si>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</si>
  <si>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</si>
  <si>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</si>
  <si>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</si>
  <si>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</si>
  <si>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</si>
  <si>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</si>
  <si>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</si>
  <si>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</si>
  <si>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</si>
  <si>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</si>
  <si>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</si>
  <si>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</si>
  <si>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</si>
  <si>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</si>
  <si>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</si>
  <si>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</si>
  <si>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</si>
  <si>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</si>
  <si>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</si>
  <si>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</si>
  <si>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</si>
  <si>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</si>
  <si>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</si>
  <si>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</si>
  <si>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</si>
  <si>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</si>
  <si>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</si>
  <si>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</si>
  <si>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</si>
  <si>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</si>
  <si>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</si>
  <si>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</si>
  <si>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</si>
  <si>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</si>
  <si>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</si>
  <si>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</si>
  <si>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</si>
  <si>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</si>
  <si>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</si>
  <si>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</si>
  <si>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</si>
  <si>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</si>
  <si>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</si>
  <si>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</si>
  <si>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</si>
  <si>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</si>
  <si>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</si>
  <si>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</si>
  <si>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</si>
  <si>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</si>
  <si>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</si>
  <si>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</si>
  <si>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</si>
  <si>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</si>
  <si>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</si>
  <si>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</si>
  <si>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</si>
  <si>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</si>
  <si>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</si>
  <si>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</si>
  <si>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</si>
  <si>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</si>
  <si>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</si>
  <si>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</si>
  <si>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</si>
  <si>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</si>
  <si>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</si>
  <si>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</si>
  <si>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</si>
  <si>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</si>
  <si>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</si>
  <si>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</si>
  <si>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</si>
  <si>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</si>
  <si>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</si>
  <si>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</si>
  <si>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</si>
  <si>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</si>
  <si>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</si>
  <si>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</si>
  <si>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</si>
  <si>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</si>
  <si>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</si>
  <si>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</si>
  <si>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</si>
  <si>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</si>
  <si>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</si>
  <si>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</si>
  <si>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</si>
  <si>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</si>
  <si>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</si>
  <si>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</si>
  <si>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</si>
  <si>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</si>
  <si>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</si>
  <si>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</si>
  <si>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</si>
  <si>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</si>
  <si>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</si>
  <si>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</si>
  <si>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</si>
  <si>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</si>
  <si>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</si>
  <si>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</si>
  <si>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</si>
  <si>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</si>
  <si>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</si>
  <si>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</si>
  <si>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</si>
  <si>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</si>
  <si>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</si>
  <si>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</si>
  <si>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</si>
  <si>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</si>
  <si>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</si>
  <si>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</si>
  <si>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</si>
  <si>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</si>
  <si>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</si>
  <si>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</si>
  <si>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</si>
  <si>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</si>
  <si>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</si>
  <si>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</si>
  <si>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</si>
  <si>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</si>
  <si>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</si>
  <si>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</si>
  <si>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</si>
  <si>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</si>
  <si>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</si>
  <si>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</si>
  <si>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</si>
  <si>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</si>
  <si>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</si>
  <si>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</si>
  <si>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</si>
  <si>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</si>
  <si>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</si>
  <si>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</si>
  <si>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</si>
  <si>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</si>
  <si>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</si>
  <si>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</si>
  <si>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</si>
  <si>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</si>
  <si>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</si>
  <si>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</si>
  <si>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</si>
  <si>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</si>
  <si>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</si>
  <si>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</si>
  <si>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</si>
  <si>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</si>
  <si>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</si>
  <si>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</si>
  <si>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</si>
  <si>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</si>
  <si>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</si>
  <si>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</si>
  <si>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</si>
  <si>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</si>
  <si>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</si>
  <si>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</si>
  <si>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</si>
  <si>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</si>
  <si>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</si>
  <si>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</si>
  <si>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</si>
  <si>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</si>
  <si>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</si>
  <si>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</si>
  <si>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</si>
  <si>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</si>
  <si>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</si>
  <si>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</si>
  <si>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</si>
  <si>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</si>
  <si>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</si>
  <si>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</si>
  <si>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</si>
  <si>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</si>
  <si>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</si>
  <si>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</si>
  <si>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</si>
  <si>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</si>
  <si>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</si>
  <si>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</si>
  <si>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</si>
  <si>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</si>
  <si>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</si>
  <si>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</si>
  <si>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</si>
  <si>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</si>
  <si>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</si>
  <si>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</si>
  <si>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</si>
  <si>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</si>
  <si>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</si>
  <si>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</si>
  <si>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</si>
  <si>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</si>
  <si>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</si>
  <si>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</si>
  <si>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</si>
  <si>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</si>
  <si>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</si>
  <si>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</si>
  <si>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</si>
  <si>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</si>
  <si>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</si>
  <si>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</si>
  <si>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</si>
  <si>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</si>
  <si>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</si>
  <si>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</si>
  <si>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</si>
  <si>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</si>
  <si>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</si>
  <si>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</si>
  <si>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</si>
  <si>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</si>
  <si>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</si>
  <si>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</si>
  <si>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</si>
  <si>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</si>
  <si>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</si>
  <si>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</si>
  <si>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</si>
  <si>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</si>
  <si>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</si>
  <si>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</si>
  <si>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</si>
  <si>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</si>
  <si>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</si>
  <si>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</si>
  <si>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</si>
  <si>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</si>
  <si>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</si>
  <si>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</si>
  <si>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</si>
  <si>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</si>
  <si>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</si>
  <si>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</si>
  <si>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</si>
  <si>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</si>
  <si>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</si>
  <si>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</si>
  <si>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</si>
  <si>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</si>
  <si>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</si>
  <si>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</si>
  <si>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F. Secretaría Técnica</t>
  </si>
  <si>
    <t>G. Dirección Jurídica</t>
  </si>
  <si>
    <t>31 de diciembre 2023</t>
  </si>
  <si>
    <t>al 31 de diciembre de 2023 (d)</t>
  </si>
  <si>
    <t>Al 31 de diciembre de 2023 y al 30 de junio de 2024</t>
  </si>
  <si>
    <t>Del 1 de enero al 30 de junio de 2024</t>
  </si>
  <si>
    <t>Del 1 de enero Al 30 de junio de 2024</t>
  </si>
  <si>
    <t>30 de junio 2024</t>
  </si>
  <si>
    <t>Monto pagado de la inversión al 30 de junio de 2024</t>
  </si>
  <si>
    <t>Monto pagado de la inversión actualizado al 30 de junio de 2024</t>
  </si>
  <si>
    <t>Saldo pendiente por pagar de la inversión al 30 de junio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</si>
</sst>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abSelected="1" workbookViewId="0">
      <selection activeCell="E97" sqref="E97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448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8" t="s">
        <v>451</v>
      </c>
      <c r="C5" s="8" t="s">
        <v>446</v>
      </c>
      <c r="D5" s="9" t="s">
        <v>2</v>
      </c>
      <c r="E5" s="8" t="s">
        <v>451</v>
      </c>
      <c r="F5" s="8" t="s">
        <v>446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80"/>
    </row>
    <row r="7" spans="1:7" x14ac:dyDescent="0.25">
      <c r="A7" s="4" t="s">
        <v>5</v>
      </c>
      <c r="B7" s="26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f>+B9+B10+B11+B12+B13+B14+B15</f>
        <v>1724884</v>
      </c>
      <c r="C8" s="104">
        <f>+C9+C10+C11+C12+C13+C14+C15</f>
        <v>0</v>
      </c>
      <c r="D8" s="26" t="s">
        <v>8</v>
      </c>
      <c r="E8" s="104">
        <f>+E9+E10+E11+E12+E13+E14+E15+E16+E17</f>
        <v>167197</v>
      </c>
      <c r="F8" s="104">
        <f>+F9+F10+F11+F12+F13+F14+F15+F16+F17</f>
        <v>1</v>
      </c>
    </row>
    <row r="9" spans="1:7" x14ac:dyDescent="0.25">
      <c r="A9" s="1" t="s">
        <v>9</v>
      </c>
      <c r="B9" s="94">
        <v>0</v>
      </c>
      <c r="C9" s="95">
        <v>0</v>
      </c>
      <c r="D9" s="26" t="s">
        <v>10</v>
      </c>
      <c r="E9" s="95">
        <v>14259</v>
      </c>
      <c r="F9" s="109">
        <v>0</v>
      </c>
    </row>
    <row r="10" spans="1:7" x14ac:dyDescent="0.25">
      <c r="A10" s="1" t="s">
        <v>11</v>
      </c>
      <c r="B10" s="103">
        <v>0</v>
      </c>
      <c r="C10" s="104">
        <v>0</v>
      </c>
      <c r="D10" s="26" t="s">
        <v>12</v>
      </c>
      <c r="E10" s="95">
        <v>4650</v>
      </c>
      <c r="F10" s="109">
        <v>0</v>
      </c>
    </row>
    <row r="11" spans="1:7" x14ac:dyDescent="0.25">
      <c r="A11" s="1" t="s">
        <v>13</v>
      </c>
      <c r="B11" s="94">
        <v>1724884</v>
      </c>
      <c r="C11" s="95">
        <v>0</v>
      </c>
      <c r="D11" s="26" t="s">
        <v>14</v>
      </c>
      <c r="E11" s="95">
        <v>0</v>
      </c>
      <c r="F11" s="109">
        <v>0</v>
      </c>
    </row>
    <row r="12" spans="1:7" x14ac:dyDescent="0.25">
      <c r="A12" s="1" t="s">
        <v>15</v>
      </c>
      <c r="B12" s="94">
        <v>0</v>
      </c>
      <c r="C12" s="95">
        <v>0</v>
      </c>
      <c r="D12" s="26" t="s">
        <v>16</v>
      </c>
      <c r="E12" s="95">
        <v>0</v>
      </c>
      <c r="F12" s="109">
        <v>0</v>
      </c>
    </row>
    <row r="13" spans="1:7" x14ac:dyDescent="0.25">
      <c r="A13" s="1" t="s">
        <v>17</v>
      </c>
      <c r="B13" s="94">
        <v>0</v>
      </c>
      <c r="C13" s="95">
        <v>0</v>
      </c>
      <c r="D13" s="26" t="s">
        <v>18</v>
      </c>
      <c r="E13" s="95">
        <v>0</v>
      </c>
      <c r="F13" s="109">
        <v>0</v>
      </c>
    </row>
    <row r="14" spans="1:7" x14ac:dyDescent="0.25">
      <c r="A14" s="1" t="s">
        <v>19</v>
      </c>
      <c r="B14" s="94">
        <v>0</v>
      </c>
      <c r="C14" s="95">
        <v>0</v>
      </c>
      <c r="D14" s="26" t="s">
        <v>20</v>
      </c>
      <c r="E14" s="95">
        <v>0</v>
      </c>
      <c r="F14" s="109">
        <v>0</v>
      </c>
    </row>
    <row r="15" spans="1:7" x14ac:dyDescent="0.25">
      <c r="A15" s="1" t="s">
        <v>21</v>
      </c>
      <c r="B15" s="94">
        <v>0</v>
      </c>
      <c r="C15" s="95">
        <v>0</v>
      </c>
      <c r="D15" s="26" t="s">
        <v>22</v>
      </c>
      <c r="E15" s="104">
        <v>148288</v>
      </c>
      <c r="F15" s="104">
        <v>1</v>
      </c>
    </row>
    <row r="16" spans="1:7" x14ac:dyDescent="0.25">
      <c r="A16" s="3" t="s">
        <v>23</v>
      </c>
      <c r="B16" s="104">
        <f>SUM(B17:B23)</f>
        <v>271455</v>
      </c>
      <c r="C16" s="104">
        <f>SUM(C17:C23)</f>
        <v>93400</v>
      </c>
      <c r="D16" s="26" t="s">
        <v>24</v>
      </c>
      <c r="E16" s="95">
        <v>0</v>
      </c>
      <c r="F16" s="109">
        <v>0</v>
      </c>
    </row>
    <row r="17" spans="1:6" x14ac:dyDescent="0.25">
      <c r="A17" s="1" t="s">
        <v>25</v>
      </c>
      <c r="B17" s="94">
        <v>0</v>
      </c>
      <c r="C17" s="95">
        <v>0</v>
      </c>
      <c r="D17" s="26" t="s">
        <v>26</v>
      </c>
      <c r="E17" s="95">
        <v>0</v>
      </c>
      <c r="F17" s="109">
        <v>0</v>
      </c>
    </row>
    <row r="18" spans="1:6" x14ac:dyDescent="0.25">
      <c r="A18" s="1" t="s">
        <v>27</v>
      </c>
      <c r="B18" s="94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4">
        <v>0</v>
      </c>
      <c r="C19" s="104">
        <v>0</v>
      </c>
      <c r="D19" s="26" t="s">
        <v>30</v>
      </c>
      <c r="E19" s="95">
        <v>0</v>
      </c>
      <c r="F19" s="109">
        <v>0</v>
      </c>
    </row>
    <row r="20" spans="1:6" x14ac:dyDescent="0.25">
      <c r="A20" s="1" t="s">
        <v>31</v>
      </c>
      <c r="B20" s="94">
        <v>0</v>
      </c>
      <c r="C20" s="95">
        <v>0</v>
      </c>
      <c r="D20" s="26" t="s">
        <v>32</v>
      </c>
      <c r="E20" s="95">
        <v>0</v>
      </c>
      <c r="F20" s="109">
        <v>0</v>
      </c>
    </row>
    <row r="21" spans="1:6" x14ac:dyDescent="0.25">
      <c r="A21" s="1" t="s">
        <v>33</v>
      </c>
      <c r="B21" s="94">
        <v>0</v>
      </c>
      <c r="C21" s="95">
        <v>0</v>
      </c>
      <c r="D21" s="26" t="s">
        <v>34</v>
      </c>
      <c r="E21" s="95">
        <v>0</v>
      </c>
      <c r="F21" s="109">
        <v>0</v>
      </c>
    </row>
    <row r="22" spans="1:6" x14ac:dyDescent="0.25">
      <c r="A22" s="1" t="s">
        <v>35</v>
      </c>
      <c r="B22" s="94">
        <v>271455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4">
        <v>0</v>
      </c>
      <c r="C23" s="95">
        <v>0</v>
      </c>
      <c r="D23" s="26" t="s">
        <v>38</v>
      </c>
      <c r="E23" s="95">
        <v>0</v>
      </c>
      <c r="F23" s="109">
        <v>0</v>
      </c>
    </row>
    <row r="24" spans="1:6" x14ac:dyDescent="0.25">
      <c r="A24" s="1" t="s">
        <v>39</v>
      </c>
      <c r="B24" s="95">
        <v>0</v>
      </c>
      <c r="C24" s="95">
        <f>+C25+C26+C27+C28+C29</f>
        <v>0</v>
      </c>
      <c r="D24" s="26" t="s">
        <v>40</v>
      </c>
      <c r="E24" s="95">
        <v>0</v>
      </c>
      <c r="F24" s="109">
        <v>0</v>
      </c>
    </row>
    <row r="25" spans="1:6" x14ac:dyDescent="0.25">
      <c r="A25" s="1" t="s">
        <v>41</v>
      </c>
      <c r="B25" s="94">
        <v>0</v>
      </c>
      <c r="C25" s="95">
        <v>0</v>
      </c>
      <c r="D25" s="26" t="s">
        <v>42</v>
      </c>
      <c r="E25" s="95">
        <v>0</v>
      </c>
      <c r="F25" s="109">
        <v>0</v>
      </c>
    </row>
    <row r="26" spans="1:6" x14ac:dyDescent="0.25">
      <c r="A26" s="1" t="s">
        <v>43</v>
      </c>
      <c r="B26" s="94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4">
        <v>0</v>
      </c>
      <c r="C27" s="95">
        <v>0</v>
      </c>
      <c r="D27" s="26" t="s">
        <v>46</v>
      </c>
      <c r="E27" s="95">
        <v>0</v>
      </c>
      <c r="F27" s="109">
        <v>0</v>
      </c>
    </row>
    <row r="28" spans="1:6" x14ac:dyDescent="0.25">
      <c r="A28" s="1" t="s">
        <v>47</v>
      </c>
      <c r="B28" s="94">
        <v>0</v>
      </c>
      <c r="C28" s="95">
        <v>0</v>
      </c>
      <c r="D28" s="26" t="s">
        <v>48</v>
      </c>
      <c r="E28" s="95">
        <v>0</v>
      </c>
      <c r="F28" s="109">
        <v>0</v>
      </c>
    </row>
    <row r="29" spans="1:6" x14ac:dyDescent="0.25">
      <c r="A29" s="1" t="s">
        <v>49</v>
      </c>
      <c r="B29" s="94">
        <v>0</v>
      </c>
      <c r="C29" s="95">
        <v>0</v>
      </c>
      <c r="D29" s="26" t="s">
        <v>50</v>
      </c>
      <c r="E29" s="95">
        <v>0</v>
      </c>
      <c r="F29" s="109">
        <v>0</v>
      </c>
    </row>
    <row r="30" spans="1:6" x14ac:dyDescent="0.25">
      <c r="A30" s="1" t="s">
        <v>51</v>
      </c>
      <c r="B30" s="94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4">
        <v>0</v>
      </c>
      <c r="C31" s="95">
        <v>0</v>
      </c>
      <c r="D31" s="26" t="s">
        <v>54</v>
      </c>
      <c r="E31" s="95">
        <v>0</v>
      </c>
      <c r="F31" s="109">
        <v>0</v>
      </c>
    </row>
    <row r="32" spans="1:6" x14ac:dyDescent="0.25">
      <c r="A32" s="1" t="s">
        <v>55</v>
      </c>
      <c r="B32" s="94">
        <v>0</v>
      </c>
      <c r="C32" s="95">
        <v>0</v>
      </c>
      <c r="D32" s="26" t="s">
        <v>56</v>
      </c>
      <c r="E32" s="95">
        <v>0</v>
      </c>
      <c r="F32" s="109">
        <v>0</v>
      </c>
    </row>
    <row r="33" spans="1:6" x14ac:dyDescent="0.25">
      <c r="A33" s="1" t="s">
        <v>57</v>
      </c>
      <c r="B33" s="94">
        <v>0</v>
      </c>
      <c r="C33" s="95">
        <v>0</v>
      </c>
      <c r="D33" s="26" t="s">
        <v>58</v>
      </c>
      <c r="E33" s="95">
        <v>0</v>
      </c>
      <c r="F33" s="109">
        <v>0</v>
      </c>
    </row>
    <row r="34" spans="1:6" x14ac:dyDescent="0.25">
      <c r="A34" s="1" t="s">
        <v>59</v>
      </c>
      <c r="B34" s="94">
        <v>0</v>
      </c>
      <c r="C34" s="95">
        <v>0</v>
      </c>
      <c r="D34" s="26" t="s">
        <v>60</v>
      </c>
      <c r="E34" s="95">
        <v>0</v>
      </c>
      <c r="F34" s="109">
        <v>0</v>
      </c>
    </row>
    <row r="35" spans="1:6" x14ac:dyDescent="0.25">
      <c r="A35" s="1" t="s">
        <v>61</v>
      </c>
      <c r="B35" s="94">
        <v>0</v>
      </c>
      <c r="C35" s="95">
        <v>0</v>
      </c>
      <c r="D35" s="26" t="s">
        <v>62</v>
      </c>
      <c r="E35" s="95">
        <v>0</v>
      </c>
      <c r="F35" s="109">
        <v>0</v>
      </c>
    </row>
    <row r="36" spans="1:6" x14ac:dyDescent="0.25">
      <c r="A36" s="1" t="s">
        <v>63</v>
      </c>
      <c r="B36" s="94">
        <v>0</v>
      </c>
      <c r="C36" s="95">
        <v>0</v>
      </c>
      <c r="D36" s="26" t="s">
        <v>64</v>
      </c>
      <c r="E36" s="95">
        <v>0</v>
      </c>
      <c r="F36" s="109">
        <v>0</v>
      </c>
    </row>
    <row r="37" spans="1:6" x14ac:dyDescent="0.25">
      <c r="A37" s="1" t="s">
        <v>65</v>
      </c>
      <c r="B37" s="94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4">
        <v>0</v>
      </c>
      <c r="C38" s="95">
        <v>0</v>
      </c>
      <c r="D38" s="26" t="s">
        <v>68</v>
      </c>
      <c r="E38" s="95">
        <v>0</v>
      </c>
      <c r="F38" s="109">
        <v>0</v>
      </c>
    </row>
    <row r="39" spans="1:6" x14ac:dyDescent="0.25">
      <c r="A39" s="1" t="s">
        <v>69</v>
      </c>
      <c r="B39" s="94">
        <v>0</v>
      </c>
      <c r="C39" s="95">
        <v>0</v>
      </c>
      <c r="D39" s="26" t="s">
        <v>70</v>
      </c>
      <c r="E39" s="95">
        <v>0</v>
      </c>
      <c r="F39" s="109">
        <v>0</v>
      </c>
    </row>
    <row r="40" spans="1:6" x14ac:dyDescent="0.25">
      <c r="A40" s="1" t="s">
        <v>71</v>
      </c>
      <c r="B40" s="94">
        <f>+B41+B42+B43+B44</f>
        <v>0</v>
      </c>
      <c r="C40" s="95">
        <f>+C41+C42+C43+C44</f>
        <v>0</v>
      </c>
      <c r="D40" s="26" t="s">
        <v>72</v>
      </c>
      <c r="E40" s="95">
        <v>0</v>
      </c>
      <c r="F40" s="109">
        <v>0</v>
      </c>
    </row>
    <row r="41" spans="1:6" x14ac:dyDescent="0.25">
      <c r="A41" s="1" t="s">
        <v>73</v>
      </c>
      <c r="B41" s="94">
        <v>0</v>
      </c>
      <c r="C41" s="95">
        <v>0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4">
        <v>0</v>
      </c>
      <c r="C42" s="95">
        <v>0</v>
      </c>
      <c r="D42" s="26" t="s">
        <v>76</v>
      </c>
      <c r="E42" s="95">
        <v>0</v>
      </c>
      <c r="F42" s="109">
        <v>0</v>
      </c>
    </row>
    <row r="43" spans="1:6" ht="18" customHeight="1" x14ac:dyDescent="0.25">
      <c r="A43" s="1" t="s">
        <v>77</v>
      </c>
      <c r="B43" s="94">
        <v>0</v>
      </c>
      <c r="C43" s="95">
        <v>0</v>
      </c>
      <c r="D43" s="26" t="s">
        <v>78</v>
      </c>
      <c r="E43" s="95">
        <v>0</v>
      </c>
      <c r="F43" s="109">
        <v>0</v>
      </c>
    </row>
    <row r="44" spans="1:6" x14ac:dyDescent="0.25">
      <c r="A44" s="1" t="s">
        <v>79</v>
      </c>
      <c r="B44" s="94">
        <v>0</v>
      </c>
      <c r="C44" s="95">
        <v>0</v>
      </c>
      <c r="D44" s="26" t="s">
        <v>80</v>
      </c>
      <c r="E44" s="95">
        <v>0</v>
      </c>
      <c r="F44" s="109">
        <v>0</v>
      </c>
    </row>
    <row r="45" spans="1:6" x14ac:dyDescent="0.25">
      <c r="A45" s="1"/>
      <c r="B45" s="94"/>
      <c r="C45" s="95"/>
      <c r="D45" s="26"/>
      <c r="E45" s="95"/>
      <c r="F45" s="109"/>
    </row>
    <row r="46" spans="1:6" ht="15.75" thickBot="1" x14ac:dyDescent="0.3">
      <c r="A46" s="84" t="s">
        <v>81</v>
      </c>
      <c r="B46" s="107">
        <f>+B8+B16+B24+B30+B36+B37+B40</f>
        <v>1996339</v>
      </c>
      <c r="C46" s="108">
        <f>+C8+C16+C24+C30+C36+C37+C40</f>
        <v>93400</v>
      </c>
      <c r="D46" s="85" t="s">
        <v>82</v>
      </c>
      <c r="E46" s="108">
        <f>+E8+E18+E22+E25+E26+E30+E37+E41</f>
        <v>167197</v>
      </c>
      <c r="F46" s="108">
        <f>+F8+F18+F22+F25+F26+F30+F37+F41</f>
        <v>1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6036178</v>
      </c>
      <c r="C61" s="104">
        <v>5390266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51388</v>
      </c>
      <c r="C62" s="95">
        <v>51388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-3809636</v>
      </c>
      <c r="C63" s="104">
        <v>-3809636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2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167197</v>
      </c>
      <c r="F67" s="106">
        <f>+F46+F65</f>
        <v>1</v>
      </c>
    </row>
    <row r="68" spans="1:6" x14ac:dyDescent="0.25">
      <c r="A68" s="4" t="s">
        <v>93</v>
      </c>
      <c r="B68" s="106">
        <f>+B58+B59+B60+B61+B62+B63+B64+B65+B66</f>
        <v>2277930</v>
      </c>
      <c r="C68" s="105">
        <f>+C58+C59+C60+C61+C62+C63+C64+C65+C66</f>
        <v>1632018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4274269</v>
      </c>
      <c r="C70" s="105">
        <f>+C46+C68</f>
        <v>1725418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2588668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-673772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2192176</v>
      </c>
      <c r="F76" s="106">
        <f>+F77+F78+F79+F80+F81</f>
        <v>-189479</v>
      </c>
    </row>
    <row r="77" spans="1:6" x14ac:dyDescent="0.25">
      <c r="A77" s="1"/>
      <c r="B77" s="95"/>
      <c r="C77" s="94"/>
      <c r="D77" s="17" t="s">
        <v>110</v>
      </c>
      <c r="E77" s="104">
        <v>2365659</v>
      </c>
      <c r="F77" s="104">
        <v>1145095</v>
      </c>
    </row>
    <row r="78" spans="1:6" x14ac:dyDescent="0.25">
      <c r="A78" s="1"/>
      <c r="B78" s="95"/>
      <c r="C78" s="94"/>
      <c r="D78" s="17" t="s">
        <v>111</v>
      </c>
      <c r="E78" s="104">
        <v>-173483</v>
      </c>
      <c r="F78" s="104">
        <v>-1334574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4107072</v>
      </c>
      <c r="F87" s="106">
        <f>+F71+F76+F83</f>
        <v>1725417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4274269</v>
      </c>
      <c r="F89" s="106">
        <f>+F67+F87</f>
        <v>1725418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G20" sqref="G20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120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449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121</v>
      </c>
      <c r="B5" s="178"/>
      <c r="C5" s="14" t="s">
        <v>122</v>
      </c>
      <c r="D5" s="179" t="s">
        <v>123</v>
      </c>
      <c r="E5" s="179" t="s">
        <v>124</v>
      </c>
      <c r="F5" s="179" t="s">
        <v>125</v>
      </c>
      <c r="G5" s="14" t="s">
        <v>126</v>
      </c>
      <c r="H5" s="179" t="s">
        <v>128</v>
      </c>
      <c r="I5" s="179" t="s">
        <v>129</v>
      </c>
    </row>
    <row r="6" spans="1:9" ht="18.75" thickBot="1" x14ac:dyDescent="0.3">
      <c r="A6" s="152"/>
      <c r="B6" s="154"/>
      <c r="C6" s="15" t="s">
        <v>447</v>
      </c>
      <c r="D6" s="180"/>
      <c r="E6" s="180"/>
      <c r="F6" s="180"/>
      <c r="G6" s="15" t="s">
        <v>127</v>
      </c>
      <c r="H6" s="180"/>
      <c r="I6" s="180"/>
    </row>
    <row r="7" spans="1:9" x14ac:dyDescent="0.25">
      <c r="A7" s="169"/>
      <c r="B7" s="170"/>
      <c r="C7" s="5"/>
      <c r="D7" s="5"/>
      <c r="E7" s="5"/>
      <c r="F7" s="5"/>
      <c r="G7" s="5"/>
      <c r="H7" s="5"/>
      <c r="I7" s="5"/>
    </row>
    <row r="8" spans="1:9" x14ac:dyDescent="0.25">
      <c r="A8" s="161" t="s">
        <v>130</v>
      </c>
      <c r="B8" s="162"/>
      <c r="C8" s="110">
        <f>+C9+C13</f>
        <v>0</v>
      </c>
      <c r="D8" s="110">
        <f>+D9+D13</f>
        <v>0</v>
      </c>
      <c r="E8" s="110">
        <f>+E9+E13</f>
        <v>0</v>
      </c>
      <c r="F8" s="110">
        <f>+F9+F13</f>
        <v>0</v>
      </c>
      <c r="G8" s="110">
        <f>+C8+D8-E8+F8</f>
        <v>0</v>
      </c>
      <c r="H8" s="110">
        <f>+H9+H13</f>
        <v>0</v>
      </c>
      <c r="I8" s="110">
        <f>+I9+I13</f>
        <v>0</v>
      </c>
    </row>
    <row r="9" spans="1:9" x14ac:dyDescent="0.25">
      <c r="A9" s="161" t="s">
        <v>131</v>
      </c>
      <c r="B9" s="162"/>
      <c r="C9" s="109">
        <f>+C10+C11+C12</f>
        <v>0</v>
      </c>
      <c r="D9" s="109">
        <f>+D10+D11+D12</f>
        <v>0</v>
      </c>
      <c r="E9" s="109">
        <f>+E10+E11+E12</f>
        <v>0</v>
      </c>
      <c r="F9" s="109">
        <f>+F10+F11+F12</f>
        <v>0</v>
      </c>
      <c r="G9" s="109">
        <f>+C9+D9-E9+F9</f>
        <v>0</v>
      </c>
      <c r="H9" s="109">
        <f>+H10+H11+H12</f>
        <v>0</v>
      </c>
      <c r="I9" s="109">
        <f>+I10+I11+I12</f>
        <v>0</v>
      </c>
    </row>
    <row r="10" spans="1:9" x14ac:dyDescent="0.25">
      <c r="A10" s="16"/>
      <c r="B10" s="2" t="s">
        <v>132</v>
      </c>
      <c r="C10" s="109">
        <v>0</v>
      </c>
      <c r="D10" s="109">
        <v>0</v>
      </c>
      <c r="E10" s="109">
        <v>0</v>
      </c>
      <c r="F10" s="109">
        <v>0</v>
      </c>
      <c r="G10" s="109">
        <f>+C10+D10-E10+F10</f>
        <v>0</v>
      </c>
      <c r="H10" s="109">
        <v>0</v>
      </c>
      <c r="I10" s="109">
        <v>0</v>
      </c>
    </row>
    <row r="11" spans="1:9" x14ac:dyDescent="0.25">
      <c r="A11" s="17"/>
      <c r="B11" s="2" t="s">
        <v>133</v>
      </c>
      <c r="C11" s="109">
        <v>0</v>
      </c>
      <c r="D11" s="109">
        <v>0</v>
      </c>
      <c r="E11" s="109">
        <v>0</v>
      </c>
      <c r="F11" s="109">
        <v>0</v>
      </c>
      <c r="G11" s="109">
        <f t="shared" ref="G11:G16" si="0">+C11+D11-E11+F11</f>
        <v>0</v>
      </c>
      <c r="H11" s="109">
        <v>0</v>
      </c>
      <c r="I11" s="109">
        <v>0</v>
      </c>
    </row>
    <row r="12" spans="1:9" ht="18" customHeight="1" x14ac:dyDescent="0.25">
      <c r="A12" s="17"/>
      <c r="B12" s="2" t="s">
        <v>134</v>
      </c>
      <c r="C12" s="109">
        <v>0</v>
      </c>
      <c r="D12" s="109">
        <v>0</v>
      </c>
      <c r="E12" s="109">
        <v>0</v>
      </c>
      <c r="F12" s="109">
        <v>0</v>
      </c>
      <c r="G12" s="109">
        <f t="shared" si="0"/>
        <v>0</v>
      </c>
      <c r="H12" s="109">
        <v>0</v>
      </c>
      <c r="I12" s="109">
        <v>0</v>
      </c>
    </row>
    <row r="13" spans="1:9" x14ac:dyDescent="0.25">
      <c r="A13" s="161" t="s">
        <v>135</v>
      </c>
      <c r="B13" s="162"/>
      <c r="C13" s="110">
        <f>+C14+C15+C16</f>
        <v>0</v>
      </c>
      <c r="D13" s="110">
        <f>+D14+D15+D16</f>
        <v>0</v>
      </c>
      <c r="E13" s="110">
        <f>+E14+E15+E16</f>
        <v>0</v>
      </c>
      <c r="F13" s="110">
        <f>+F14+F15+F16</f>
        <v>0</v>
      </c>
      <c r="G13" s="110">
        <f t="shared" si="0"/>
        <v>0</v>
      </c>
      <c r="H13" s="110">
        <f>+H14+H15+H16</f>
        <v>0</v>
      </c>
      <c r="I13" s="110">
        <f>+I14+I15+I16</f>
        <v>0</v>
      </c>
    </row>
    <row r="14" spans="1:9" x14ac:dyDescent="0.25">
      <c r="A14" s="16"/>
      <c r="B14" s="2" t="s">
        <v>136</v>
      </c>
      <c r="C14" s="109">
        <v>0</v>
      </c>
      <c r="D14" s="109">
        <v>0</v>
      </c>
      <c r="E14" s="109">
        <v>0</v>
      </c>
      <c r="F14" s="109">
        <v>0</v>
      </c>
      <c r="G14" s="109">
        <f t="shared" si="0"/>
        <v>0</v>
      </c>
      <c r="H14" s="109">
        <v>0</v>
      </c>
      <c r="I14" s="109">
        <v>0</v>
      </c>
    </row>
    <row r="15" spans="1:9" x14ac:dyDescent="0.25">
      <c r="A15" s="17"/>
      <c r="B15" s="2" t="s">
        <v>137</v>
      </c>
      <c r="C15" s="109">
        <v>0</v>
      </c>
      <c r="D15" s="109">
        <v>0</v>
      </c>
      <c r="E15" s="109">
        <v>0</v>
      </c>
      <c r="F15" s="109">
        <v>0</v>
      </c>
      <c r="G15" s="109">
        <f t="shared" si="0"/>
        <v>0</v>
      </c>
      <c r="H15" s="109">
        <v>0</v>
      </c>
      <c r="I15" s="109">
        <v>0</v>
      </c>
    </row>
    <row r="16" spans="1:9" x14ac:dyDescent="0.25">
      <c r="A16" s="17"/>
      <c r="B16" s="2" t="s">
        <v>138</v>
      </c>
      <c r="C16" s="109">
        <v>0</v>
      </c>
      <c r="D16" s="109">
        <v>0</v>
      </c>
      <c r="E16" s="109">
        <v>0</v>
      </c>
      <c r="F16" s="109">
        <v>0</v>
      </c>
      <c r="G16" s="109">
        <f t="shared" si="0"/>
        <v>0</v>
      </c>
      <c r="H16" s="109">
        <v>0</v>
      </c>
      <c r="I16" s="109">
        <v>0</v>
      </c>
    </row>
    <row r="17" spans="1:9" x14ac:dyDescent="0.25">
      <c r="A17" s="161" t="s">
        <v>139</v>
      </c>
      <c r="B17" s="162"/>
      <c r="C17" s="111">
        <v>0</v>
      </c>
      <c r="D17" s="111">
        <v>0</v>
      </c>
      <c r="E17" s="111">
        <v>0</v>
      </c>
      <c r="F17" s="109">
        <v>0</v>
      </c>
      <c r="G17" s="111">
        <v>167198</v>
      </c>
      <c r="H17" s="109">
        <v>0</v>
      </c>
      <c r="I17" s="109">
        <v>0</v>
      </c>
    </row>
    <row r="18" spans="1:9" x14ac:dyDescent="0.25">
      <c r="A18" s="17"/>
      <c r="B18" s="2"/>
      <c r="C18" s="109"/>
      <c r="D18" s="109"/>
      <c r="E18" s="109"/>
      <c r="F18" s="109"/>
      <c r="G18" s="109"/>
      <c r="H18" s="109"/>
      <c r="I18" s="109"/>
    </row>
    <row r="19" spans="1:9" ht="16.5" customHeight="1" x14ac:dyDescent="0.25">
      <c r="A19" s="161" t="s">
        <v>140</v>
      </c>
      <c r="B19" s="162"/>
      <c r="C19" s="113">
        <f t="shared" ref="C19:I19" si="1">+C8+C17</f>
        <v>0</v>
      </c>
      <c r="D19" s="113">
        <f t="shared" si="1"/>
        <v>0</v>
      </c>
      <c r="E19" s="113">
        <f t="shared" si="1"/>
        <v>0</v>
      </c>
      <c r="F19" s="110">
        <f t="shared" si="1"/>
        <v>0</v>
      </c>
      <c r="G19" s="110">
        <f t="shared" si="1"/>
        <v>167198</v>
      </c>
      <c r="H19" s="110">
        <f t="shared" si="1"/>
        <v>0</v>
      </c>
      <c r="I19" s="110">
        <f t="shared" si="1"/>
        <v>0</v>
      </c>
    </row>
    <row r="20" spans="1:9" x14ac:dyDescent="0.25">
      <c r="A20" s="161"/>
      <c r="B20" s="162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1" t="s">
        <v>148</v>
      </c>
      <c r="B21" s="162"/>
      <c r="C21" s="70"/>
      <c r="D21" s="70"/>
      <c r="E21" s="70"/>
      <c r="F21" s="70"/>
      <c r="G21" s="70"/>
      <c r="H21" s="70"/>
      <c r="I21" s="70"/>
    </row>
    <row r="22" spans="1:9" x14ac:dyDescent="0.25">
      <c r="A22" s="163" t="s">
        <v>141</v>
      </c>
      <c r="B22" s="164"/>
      <c r="C22" s="109">
        <v>0</v>
      </c>
      <c r="D22" s="109">
        <v>0</v>
      </c>
      <c r="E22" s="109">
        <v>0</v>
      </c>
      <c r="F22" s="109">
        <v>0</v>
      </c>
      <c r="G22" s="109">
        <f t="shared" ref="G22:G24" si="2">+C22+D22-E22+F22</f>
        <v>0</v>
      </c>
      <c r="H22" s="109">
        <v>0</v>
      </c>
      <c r="I22" s="109">
        <v>0</v>
      </c>
    </row>
    <row r="23" spans="1:9" x14ac:dyDescent="0.25">
      <c r="A23" s="163" t="s">
        <v>142</v>
      </c>
      <c r="B23" s="164"/>
      <c r="C23" s="109">
        <v>0</v>
      </c>
      <c r="D23" s="109">
        <v>0</v>
      </c>
      <c r="E23" s="109">
        <v>0</v>
      </c>
      <c r="F23" s="109">
        <v>0</v>
      </c>
      <c r="G23" s="109">
        <f t="shared" si="2"/>
        <v>0</v>
      </c>
      <c r="H23" s="109">
        <v>0</v>
      </c>
      <c r="I23" s="109">
        <v>0</v>
      </c>
    </row>
    <row r="24" spans="1:9" x14ac:dyDescent="0.25">
      <c r="A24" s="163" t="s">
        <v>143</v>
      </c>
      <c r="B24" s="164"/>
      <c r="C24" s="109">
        <v>0</v>
      </c>
      <c r="D24" s="109">
        <v>0</v>
      </c>
      <c r="E24" s="109">
        <v>0</v>
      </c>
      <c r="F24" s="109">
        <v>0</v>
      </c>
      <c r="G24" s="109">
        <f t="shared" si="2"/>
        <v>0</v>
      </c>
      <c r="H24" s="109">
        <v>0</v>
      </c>
      <c r="I24" s="109">
        <v>0</v>
      </c>
    </row>
    <row r="25" spans="1:9" x14ac:dyDescent="0.25">
      <c r="A25" s="167"/>
      <c r="B25" s="168"/>
      <c r="C25" s="114"/>
      <c r="D25" s="114"/>
      <c r="E25" s="114"/>
      <c r="F25" s="114"/>
      <c r="G25" s="114"/>
      <c r="H25" s="114"/>
      <c r="I25" s="114"/>
    </row>
    <row r="26" spans="1:9" ht="16.5" customHeight="1" x14ac:dyDescent="0.25">
      <c r="A26" s="161" t="s">
        <v>144</v>
      </c>
      <c r="B26" s="162"/>
      <c r="C26" s="114"/>
      <c r="D26" s="114"/>
      <c r="E26" s="114"/>
      <c r="F26" s="114"/>
      <c r="G26" s="114"/>
      <c r="H26" s="114"/>
      <c r="I26" s="114"/>
    </row>
    <row r="27" spans="1:9" x14ac:dyDescent="0.25">
      <c r="A27" s="163" t="s">
        <v>145</v>
      </c>
      <c r="B27" s="164"/>
      <c r="C27" s="109">
        <v>0</v>
      </c>
      <c r="D27" s="109">
        <v>0</v>
      </c>
      <c r="E27" s="109">
        <v>0</v>
      </c>
      <c r="F27" s="109">
        <v>0</v>
      </c>
      <c r="G27" s="109">
        <f t="shared" ref="G27:G29" si="3">+C27+D27-E27+F27</f>
        <v>0</v>
      </c>
      <c r="H27" s="109">
        <v>0</v>
      </c>
      <c r="I27" s="109">
        <v>0</v>
      </c>
    </row>
    <row r="28" spans="1:9" x14ac:dyDescent="0.25">
      <c r="A28" s="163" t="s">
        <v>146</v>
      </c>
      <c r="B28" s="164"/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  <c r="H28" s="109">
        <v>0</v>
      </c>
      <c r="I28" s="109">
        <v>0</v>
      </c>
    </row>
    <row r="29" spans="1:9" x14ac:dyDescent="0.25">
      <c r="A29" s="163" t="s">
        <v>147</v>
      </c>
      <c r="B29" s="164"/>
      <c r="C29" s="109">
        <v>0</v>
      </c>
      <c r="D29" s="109">
        <v>0</v>
      </c>
      <c r="E29" s="109">
        <v>0</v>
      </c>
      <c r="F29" s="109">
        <v>0</v>
      </c>
      <c r="G29" s="109">
        <f t="shared" si="3"/>
        <v>0</v>
      </c>
      <c r="H29" s="109">
        <v>0</v>
      </c>
      <c r="I29" s="109">
        <v>0</v>
      </c>
    </row>
    <row r="30" spans="1:9" ht="15.75" thickBot="1" x14ac:dyDescent="0.3">
      <c r="A30" s="165"/>
      <c r="B30" s="166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57"/>
      <c r="B37" s="15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59"/>
      <c r="B38" s="16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55" t="s">
        <v>160</v>
      </c>
      <c r="B39" s="15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5" sqref="K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15.75" thickBot="1" x14ac:dyDescent="0.3">
      <c r="A2" s="174" t="s">
        <v>164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15.75" thickBot="1" x14ac:dyDescent="0.3">
      <c r="A3" s="174" t="s">
        <v>449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452</v>
      </c>
      <c r="J5" s="8" t="s">
        <v>453</v>
      </c>
      <c r="K5" s="8" t="s">
        <v>454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10">
        <f>+E8+E9+E10+E11</f>
        <v>0</v>
      </c>
      <c r="F7" s="110"/>
      <c r="G7" s="110">
        <f>+G8+G9+G10+G11</f>
        <v>0</v>
      </c>
      <c r="H7" s="110">
        <f>+H8+H9+H10+H11</f>
        <v>0</v>
      </c>
      <c r="I7" s="110">
        <f>+I8+I9+I10+I11</f>
        <v>0</v>
      </c>
      <c r="J7" s="110">
        <f>+J8+J9+J10+J11</f>
        <v>0</v>
      </c>
      <c r="K7" s="110">
        <f>K8+K9+K10+K11</f>
        <v>0</v>
      </c>
    </row>
    <row r="8" spans="1:11" x14ac:dyDescent="0.25">
      <c r="A8" s="29" t="s">
        <v>174</v>
      </c>
      <c r="B8" s="70"/>
      <c r="C8" s="70"/>
      <c r="D8" s="70"/>
      <c r="E8" s="109">
        <v>0</v>
      </c>
      <c r="F8" s="110"/>
      <c r="G8" s="109">
        <v>0</v>
      </c>
      <c r="H8" s="109">
        <v>0</v>
      </c>
      <c r="I8" s="109">
        <v>0</v>
      </c>
      <c r="J8" s="109">
        <v>0</v>
      </c>
      <c r="K8" s="109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9">
        <v>0</v>
      </c>
      <c r="F9" s="110"/>
      <c r="G9" s="109">
        <v>0</v>
      </c>
      <c r="H9" s="109">
        <v>0</v>
      </c>
      <c r="I9" s="109">
        <v>0</v>
      </c>
      <c r="J9" s="109">
        <v>0</v>
      </c>
      <c r="K9" s="109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9">
        <v>0</v>
      </c>
      <c r="F10" s="110"/>
      <c r="G10" s="109">
        <v>0</v>
      </c>
      <c r="H10" s="109">
        <v>0</v>
      </c>
      <c r="I10" s="109">
        <v>0</v>
      </c>
      <c r="J10" s="109">
        <v>0</v>
      </c>
      <c r="K10" s="109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10">
        <f>+E14+E15+E16+E17</f>
        <v>0</v>
      </c>
      <c r="F13" s="110"/>
      <c r="G13" s="110">
        <f>+G14+G15+G16+G17</f>
        <v>0</v>
      </c>
      <c r="H13" s="110">
        <f>+H14+H15+H16+H17</f>
        <v>0</v>
      </c>
      <c r="I13" s="110">
        <f>+I14+I15+I16+I17</f>
        <v>0</v>
      </c>
      <c r="J13" s="110">
        <f>+J14+J15+J16+J17</f>
        <v>0</v>
      </c>
      <c r="K13" s="110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9">
        <v>0</v>
      </c>
      <c r="F14" s="110"/>
      <c r="G14" s="109">
        <v>0</v>
      </c>
      <c r="H14" s="109">
        <v>0</v>
      </c>
      <c r="I14" s="109">
        <v>0</v>
      </c>
      <c r="J14" s="109">
        <v>0</v>
      </c>
      <c r="K14" s="110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9">
        <v>0</v>
      </c>
      <c r="F15" s="110"/>
      <c r="G15" s="109">
        <v>0</v>
      </c>
      <c r="H15" s="109">
        <v>0</v>
      </c>
      <c r="I15" s="109">
        <v>0</v>
      </c>
      <c r="J15" s="109">
        <v>0</v>
      </c>
      <c r="K15" s="110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9">
        <v>0</v>
      </c>
      <c r="F16" s="110"/>
      <c r="G16" s="109">
        <v>0</v>
      </c>
      <c r="H16" s="109">
        <v>0</v>
      </c>
      <c r="I16" s="109">
        <v>0</v>
      </c>
      <c r="J16" s="109">
        <v>0</v>
      </c>
      <c r="K16" s="110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9">
        <v>0</v>
      </c>
      <c r="F17" s="110"/>
      <c r="G17" s="109">
        <v>0</v>
      </c>
      <c r="H17" s="109">
        <v>0</v>
      </c>
      <c r="I17" s="109">
        <v>0</v>
      </c>
      <c r="J17" s="109">
        <v>0</v>
      </c>
      <c r="K17" s="110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10">
        <f>+E7+E13</f>
        <v>0</v>
      </c>
      <c r="F19" s="110"/>
      <c r="G19" s="110">
        <f>+G7+G13</f>
        <v>0</v>
      </c>
      <c r="H19" s="110">
        <f>+H7+H13</f>
        <v>0</v>
      </c>
      <c r="I19" s="110">
        <f>+I7+I13</f>
        <v>0</v>
      </c>
      <c r="J19" s="110">
        <f>+J7+J13</f>
        <v>0</v>
      </c>
      <c r="K19" s="110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A3" sqref="A3:E3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57" t="s">
        <v>184</v>
      </c>
      <c r="B2" s="183"/>
      <c r="C2" s="183"/>
      <c r="D2" s="183"/>
      <c r="E2" s="158"/>
    </row>
    <row r="3" spans="1:6" x14ac:dyDescent="0.25">
      <c r="A3" s="157" t="s">
        <v>449</v>
      </c>
      <c r="B3" s="183"/>
      <c r="C3" s="183"/>
      <c r="D3" s="183"/>
      <c r="E3" s="158"/>
    </row>
    <row r="4" spans="1:6" ht="15.75" thickBot="1" x14ac:dyDescent="0.3">
      <c r="A4" s="159" t="s">
        <v>1</v>
      </c>
      <c r="B4" s="184"/>
      <c r="C4" s="184"/>
      <c r="D4" s="184"/>
      <c r="E4" s="160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7" t="s">
        <v>2</v>
      </c>
      <c r="B6" s="188"/>
      <c r="C6" s="19" t="s">
        <v>185</v>
      </c>
      <c r="D6" s="179" t="s">
        <v>187</v>
      </c>
      <c r="E6" s="19" t="s">
        <v>188</v>
      </c>
    </row>
    <row r="7" spans="1:6" ht="15.75" thickBot="1" x14ac:dyDescent="0.3">
      <c r="A7" s="189"/>
      <c r="B7" s="190"/>
      <c r="C7" s="15" t="s">
        <v>186</v>
      </c>
      <c r="D7" s="180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3">
        <f>+C10+C11+C12</f>
        <v>21043057</v>
      </c>
      <c r="D9" s="113">
        <f>+D10+D11+D12</f>
        <v>10978246</v>
      </c>
      <c r="E9" s="113">
        <f>+E10+E11+E12</f>
        <v>10978246</v>
      </c>
    </row>
    <row r="10" spans="1:6" x14ac:dyDescent="0.25">
      <c r="A10" s="31"/>
      <c r="B10" s="34" t="s">
        <v>191</v>
      </c>
      <c r="C10" s="111">
        <v>21043057</v>
      </c>
      <c r="D10" s="111">
        <v>10978246</v>
      </c>
      <c r="E10" s="111">
        <v>10978246</v>
      </c>
    </row>
    <row r="11" spans="1:6" x14ac:dyDescent="0.25">
      <c r="A11" s="31"/>
      <c r="B11" s="34" t="s">
        <v>192</v>
      </c>
      <c r="C11" s="109">
        <v>0</v>
      </c>
      <c r="D11" s="109">
        <v>0</v>
      </c>
      <c r="E11" s="109">
        <v>0</v>
      </c>
    </row>
    <row r="12" spans="1:6" x14ac:dyDescent="0.25">
      <c r="A12" s="31"/>
      <c r="B12" s="34" t="s">
        <v>193</v>
      </c>
      <c r="C12" s="109">
        <v>0</v>
      </c>
      <c r="D12" s="109">
        <v>0</v>
      </c>
      <c r="E12" s="109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3">
        <f>+C15+C16</f>
        <v>21043057</v>
      </c>
      <c r="D14" s="113">
        <f t="shared" ref="D14:E14" si="0">+D15+D16</f>
        <v>9304082</v>
      </c>
      <c r="E14" s="113">
        <f t="shared" si="0"/>
        <v>9256329</v>
      </c>
    </row>
    <row r="15" spans="1:6" x14ac:dyDescent="0.25">
      <c r="A15" s="31"/>
      <c r="B15" s="34" t="s">
        <v>194</v>
      </c>
      <c r="C15" s="111">
        <v>21043057</v>
      </c>
      <c r="D15" s="111">
        <v>9304082</v>
      </c>
      <c r="E15" s="111">
        <v>9256329</v>
      </c>
      <c r="F15" s="142"/>
    </row>
    <row r="16" spans="1:6" x14ac:dyDescent="0.25">
      <c r="A16" s="31"/>
      <c r="B16" s="34" t="s">
        <v>195</v>
      </c>
      <c r="C16" s="109">
        <v>0</v>
      </c>
      <c r="D16" s="109">
        <v>0</v>
      </c>
      <c r="E16" s="109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5">
        <f>+C19+C20</f>
        <v>0</v>
      </c>
      <c r="D18" s="110">
        <f t="shared" ref="D18:E18" si="1">+D19+D20</f>
        <v>0</v>
      </c>
      <c r="E18" s="110">
        <f t="shared" si="1"/>
        <v>0</v>
      </c>
    </row>
    <row r="19" spans="1:7" x14ac:dyDescent="0.25">
      <c r="A19" s="31"/>
      <c r="B19" s="34" t="s">
        <v>197</v>
      </c>
      <c r="C19" s="116">
        <v>0</v>
      </c>
      <c r="D19" s="109">
        <v>0</v>
      </c>
      <c r="E19" s="109">
        <v>0</v>
      </c>
    </row>
    <row r="20" spans="1:7" x14ac:dyDescent="0.25">
      <c r="A20" s="31"/>
      <c r="B20" s="34" t="s">
        <v>198</v>
      </c>
      <c r="C20" s="116">
        <v>0</v>
      </c>
      <c r="D20" s="109">
        <v>0</v>
      </c>
      <c r="E20" s="109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10">
        <f>+C9-C14+C18</f>
        <v>0</v>
      </c>
      <c r="D22" s="113">
        <f t="shared" ref="D22:E22" si="2">+D9-D14+D18</f>
        <v>1674164</v>
      </c>
      <c r="E22" s="113">
        <f t="shared" si="2"/>
        <v>1721917</v>
      </c>
      <c r="G22" s="142"/>
    </row>
    <row r="23" spans="1:7" x14ac:dyDescent="0.25">
      <c r="A23" s="31"/>
      <c r="B23" s="33" t="s">
        <v>200</v>
      </c>
      <c r="C23" s="110">
        <f>+C22-C12</f>
        <v>0</v>
      </c>
      <c r="D23" s="113">
        <f t="shared" ref="D23:E23" si="3">+D22-D12</f>
        <v>1674164</v>
      </c>
      <c r="E23" s="113">
        <f t="shared" si="3"/>
        <v>1721917</v>
      </c>
    </row>
    <row r="24" spans="1:7" ht="18" x14ac:dyDescent="0.25">
      <c r="A24" s="31"/>
      <c r="B24" s="33" t="s">
        <v>201</v>
      </c>
      <c r="C24" s="110">
        <f>+C23-C18</f>
        <v>0</v>
      </c>
      <c r="D24" s="113">
        <f t="shared" ref="D24:E24" si="4">+D23-D18</f>
        <v>1674164</v>
      </c>
      <c r="E24" s="113">
        <f t="shared" si="4"/>
        <v>1721917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97" t="s">
        <v>202</v>
      </c>
      <c r="B27" s="198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10">
        <f>+C30+C31</f>
        <v>0</v>
      </c>
      <c r="D29" s="110">
        <f t="shared" ref="D29:E29" si="5">+D30+D31</f>
        <v>0</v>
      </c>
      <c r="E29" s="110">
        <f t="shared" si="5"/>
        <v>0</v>
      </c>
    </row>
    <row r="30" spans="1:7" x14ac:dyDescent="0.25">
      <c r="A30" s="31"/>
      <c r="B30" s="39" t="s">
        <v>206</v>
      </c>
      <c r="C30" s="109">
        <v>0</v>
      </c>
      <c r="D30" s="109">
        <v>0</v>
      </c>
      <c r="E30" s="109">
        <v>0</v>
      </c>
    </row>
    <row r="31" spans="1:7" x14ac:dyDescent="0.25">
      <c r="A31" s="31"/>
      <c r="B31" s="39" t="s">
        <v>207</v>
      </c>
      <c r="C31" s="109">
        <v>0</v>
      </c>
      <c r="D31" s="109">
        <v>0</v>
      </c>
      <c r="E31" s="109">
        <v>0</v>
      </c>
    </row>
    <row r="32" spans="1:7" x14ac:dyDescent="0.25">
      <c r="A32" s="31"/>
      <c r="B32" s="32"/>
      <c r="C32" s="109"/>
      <c r="D32" s="109"/>
      <c r="E32" s="109"/>
    </row>
    <row r="33" spans="1:5" x14ac:dyDescent="0.25">
      <c r="A33" s="35"/>
      <c r="B33" s="33" t="s">
        <v>208</v>
      </c>
      <c r="C33" s="110">
        <f>+C24+C29</f>
        <v>0</v>
      </c>
      <c r="D33" s="113">
        <f t="shared" ref="D33:E33" si="6">+D24+D29</f>
        <v>1674164</v>
      </c>
      <c r="E33" s="113">
        <f t="shared" si="6"/>
        <v>1721917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7" t="s">
        <v>202</v>
      </c>
      <c r="B36" s="188"/>
      <c r="C36" s="191" t="s">
        <v>209</v>
      </c>
      <c r="D36" s="191" t="s">
        <v>187</v>
      </c>
      <c r="E36" s="40" t="s">
        <v>188</v>
      </c>
    </row>
    <row r="37" spans="1:5" ht="15.75" thickBot="1" x14ac:dyDescent="0.3">
      <c r="A37" s="189"/>
      <c r="B37" s="190"/>
      <c r="C37" s="192"/>
      <c r="D37" s="192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7">
        <f>+C40+C41</f>
        <v>0</v>
      </c>
      <c r="D39" s="117">
        <f t="shared" ref="D39:E39" si="7">+D40+D41</f>
        <v>0</v>
      </c>
      <c r="E39" s="117">
        <f t="shared" si="7"/>
        <v>0</v>
      </c>
    </row>
    <row r="40" spans="1:5" x14ac:dyDescent="0.25">
      <c r="A40" s="42"/>
      <c r="B40" s="46" t="s">
        <v>211</v>
      </c>
      <c r="C40" s="118">
        <v>0</v>
      </c>
      <c r="D40" s="118">
        <v>0</v>
      </c>
      <c r="E40" s="118">
        <v>0</v>
      </c>
    </row>
    <row r="41" spans="1:5" x14ac:dyDescent="0.25">
      <c r="A41" s="42"/>
      <c r="B41" s="46" t="s">
        <v>212</v>
      </c>
      <c r="C41" s="118">
        <v>0</v>
      </c>
      <c r="D41" s="118">
        <v>0</v>
      </c>
      <c r="E41" s="118">
        <v>0</v>
      </c>
    </row>
    <row r="42" spans="1:5" x14ac:dyDescent="0.25">
      <c r="A42" s="44"/>
      <c r="B42" s="45" t="s">
        <v>213</v>
      </c>
      <c r="C42" s="117">
        <f>+C43+C44</f>
        <v>0</v>
      </c>
      <c r="D42" s="117">
        <f t="shared" ref="D42:E42" si="8">+D43+D44</f>
        <v>0</v>
      </c>
      <c r="E42" s="117">
        <f t="shared" si="8"/>
        <v>0</v>
      </c>
    </row>
    <row r="43" spans="1:5" x14ac:dyDescent="0.25">
      <c r="A43" s="42"/>
      <c r="B43" s="46" t="s">
        <v>214</v>
      </c>
      <c r="C43" s="118">
        <v>0</v>
      </c>
      <c r="D43" s="118">
        <v>0</v>
      </c>
      <c r="E43" s="118">
        <v>0</v>
      </c>
    </row>
    <row r="44" spans="1:5" x14ac:dyDescent="0.25">
      <c r="A44" s="42"/>
      <c r="B44" s="46" t="s">
        <v>215</v>
      </c>
      <c r="C44" s="118">
        <v>0</v>
      </c>
      <c r="D44" s="118">
        <v>0</v>
      </c>
      <c r="E44" s="118">
        <v>0</v>
      </c>
    </row>
    <row r="45" spans="1:5" x14ac:dyDescent="0.25">
      <c r="A45" s="42"/>
      <c r="B45" s="43"/>
      <c r="C45" s="118"/>
      <c r="D45" s="118"/>
      <c r="E45" s="118"/>
    </row>
    <row r="46" spans="1:5" x14ac:dyDescent="0.25">
      <c r="A46" s="193"/>
      <c r="B46" s="195" t="s">
        <v>216</v>
      </c>
      <c r="C46" s="181">
        <f>+C39-C42</f>
        <v>0</v>
      </c>
      <c r="D46" s="181">
        <f t="shared" ref="D46:E46" si="9">+D39-D42</f>
        <v>0</v>
      </c>
      <c r="E46" s="181">
        <f t="shared" si="9"/>
        <v>0</v>
      </c>
    </row>
    <row r="47" spans="1:5" ht="15.75" thickBot="1" x14ac:dyDescent="0.3">
      <c r="A47" s="194"/>
      <c r="B47" s="196"/>
      <c r="C47" s="182"/>
      <c r="D47" s="182"/>
      <c r="E47" s="182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7" t="s">
        <v>202</v>
      </c>
      <c r="B49" s="188"/>
      <c r="C49" s="40" t="s">
        <v>185</v>
      </c>
      <c r="D49" s="191" t="s">
        <v>187</v>
      </c>
      <c r="E49" s="40" t="s">
        <v>188</v>
      </c>
    </row>
    <row r="50" spans="1:7" ht="15.75" thickBot="1" x14ac:dyDescent="0.3">
      <c r="A50" s="189"/>
      <c r="B50" s="190"/>
      <c r="C50" s="41" t="s">
        <v>203</v>
      </c>
      <c r="D50" s="192"/>
      <c r="E50" s="41" t="s">
        <v>204</v>
      </c>
    </row>
    <row r="51" spans="1:7" x14ac:dyDescent="0.25">
      <c r="A51" s="185"/>
      <c r="B51" s="186"/>
      <c r="C51" s="43"/>
      <c r="D51" s="43"/>
      <c r="E51" s="43"/>
    </row>
    <row r="52" spans="1:7" x14ac:dyDescent="0.25">
      <c r="A52" s="42"/>
      <c r="B52" s="43" t="s">
        <v>217</v>
      </c>
      <c r="C52" s="120">
        <v>21043057</v>
      </c>
      <c r="D52" s="120">
        <v>10978246</v>
      </c>
      <c r="E52" s="120">
        <v>10978246</v>
      </c>
    </row>
    <row r="53" spans="1:7" x14ac:dyDescent="0.25">
      <c r="A53" s="42"/>
      <c r="B53" s="43" t="s">
        <v>218</v>
      </c>
      <c r="C53" s="118">
        <f>+C54-C55</f>
        <v>0</v>
      </c>
      <c r="D53" s="118">
        <f t="shared" ref="D53:E53" si="10">+D54-D55</f>
        <v>0</v>
      </c>
      <c r="E53" s="118">
        <f t="shared" si="10"/>
        <v>0</v>
      </c>
    </row>
    <row r="54" spans="1:7" x14ac:dyDescent="0.25">
      <c r="A54" s="42"/>
      <c r="B54" s="46" t="s">
        <v>211</v>
      </c>
      <c r="C54" s="118">
        <v>0</v>
      </c>
      <c r="D54" s="118">
        <v>0</v>
      </c>
      <c r="E54" s="118">
        <v>0</v>
      </c>
    </row>
    <row r="55" spans="1:7" x14ac:dyDescent="0.25">
      <c r="A55" s="42"/>
      <c r="B55" s="46" t="s">
        <v>214</v>
      </c>
      <c r="C55" s="118">
        <v>0</v>
      </c>
      <c r="D55" s="118">
        <v>0</v>
      </c>
      <c r="E55" s="118">
        <v>0</v>
      </c>
    </row>
    <row r="56" spans="1:7" x14ac:dyDescent="0.25">
      <c r="A56" s="42"/>
      <c r="B56" s="43"/>
      <c r="C56" s="118"/>
      <c r="D56" s="118"/>
      <c r="E56" s="118"/>
    </row>
    <row r="57" spans="1:7" x14ac:dyDescent="0.25">
      <c r="A57" s="42"/>
      <c r="B57" s="43" t="s">
        <v>194</v>
      </c>
      <c r="C57" s="120">
        <v>21043057</v>
      </c>
      <c r="D57" s="120">
        <v>9304082</v>
      </c>
      <c r="E57" s="120">
        <v>9256329</v>
      </c>
      <c r="G57" s="142"/>
    </row>
    <row r="58" spans="1:7" x14ac:dyDescent="0.25">
      <c r="A58" s="42"/>
      <c r="B58" s="43"/>
      <c r="C58" s="118"/>
      <c r="D58" s="118"/>
      <c r="E58" s="118"/>
    </row>
    <row r="59" spans="1:7" x14ac:dyDescent="0.25">
      <c r="A59" s="42"/>
      <c r="B59" s="43" t="s">
        <v>197</v>
      </c>
      <c r="C59" s="119">
        <v>0</v>
      </c>
      <c r="D59" s="118">
        <v>0</v>
      </c>
      <c r="E59" s="118">
        <v>0</v>
      </c>
    </row>
    <row r="60" spans="1:7" x14ac:dyDescent="0.25">
      <c r="A60" s="42"/>
      <c r="B60" s="43"/>
      <c r="C60" s="118"/>
      <c r="D60" s="118"/>
      <c r="E60" s="118"/>
    </row>
    <row r="61" spans="1:7" x14ac:dyDescent="0.25">
      <c r="A61" s="44"/>
      <c r="B61" s="45" t="s">
        <v>219</v>
      </c>
      <c r="C61" s="117">
        <f>+C52+C53-C57+C59</f>
        <v>0</v>
      </c>
      <c r="D61" s="122">
        <f t="shared" ref="D61:E61" si="11">+D52+D53-D57+D59</f>
        <v>1674164</v>
      </c>
      <c r="E61" s="122">
        <f t="shared" si="11"/>
        <v>1721917</v>
      </c>
    </row>
    <row r="62" spans="1:7" x14ac:dyDescent="0.25">
      <c r="A62" s="44"/>
      <c r="B62" s="45" t="s">
        <v>220</v>
      </c>
      <c r="C62" s="117">
        <f>+C61-C53</f>
        <v>0</v>
      </c>
      <c r="D62" s="122">
        <f t="shared" ref="D62:E62" si="12">+D61-D53</f>
        <v>1674164</v>
      </c>
      <c r="E62" s="122">
        <f t="shared" si="12"/>
        <v>1721917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7" t="s">
        <v>202</v>
      </c>
      <c r="B65" s="188"/>
      <c r="C65" s="191" t="s">
        <v>209</v>
      </c>
      <c r="D65" s="191" t="s">
        <v>187</v>
      </c>
      <c r="E65" s="40" t="s">
        <v>188</v>
      </c>
    </row>
    <row r="66" spans="1:5" ht="15.75" thickBot="1" x14ac:dyDescent="0.3">
      <c r="A66" s="189"/>
      <c r="B66" s="190"/>
      <c r="C66" s="192"/>
      <c r="D66" s="192"/>
      <c r="E66" s="41" t="s">
        <v>204</v>
      </c>
    </row>
    <row r="67" spans="1:5" x14ac:dyDescent="0.25">
      <c r="A67" s="185"/>
      <c r="B67" s="186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8">
        <f>+C70-C71</f>
        <v>0</v>
      </c>
      <c r="D69" s="118">
        <f t="shared" ref="D69:E69" si="13">+D70-D71</f>
        <v>0</v>
      </c>
      <c r="E69" s="118">
        <f t="shared" si="13"/>
        <v>0</v>
      </c>
    </row>
    <row r="70" spans="1:5" x14ac:dyDescent="0.25">
      <c r="A70" s="42"/>
      <c r="B70" s="46" t="s">
        <v>212</v>
      </c>
      <c r="C70" s="118">
        <v>0</v>
      </c>
      <c r="D70" s="118">
        <v>0</v>
      </c>
      <c r="E70" s="118">
        <v>0</v>
      </c>
    </row>
    <row r="71" spans="1:5" x14ac:dyDescent="0.25">
      <c r="A71" s="42"/>
      <c r="B71" s="46" t="s">
        <v>215</v>
      </c>
      <c r="C71" s="118">
        <v>0</v>
      </c>
      <c r="D71" s="118">
        <v>0</v>
      </c>
      <c r="E71" s="118">
        <v>0</v>
      </c>
    </row>
    <row r="72" spans="1:5" x14ac:dyDescent="0.25">
      <c r="A72" s="42"/>
      <c r="B72" s="43"/>
      <c r="C72" s="118"/>
      <c r="D72" s="118"/>
      <c r="E72" s="118"/>
    </row>
    <row r="73" spans="1:5" x14ac:dyDescent="0.25">
      <c r="A73" s="42"/>
      <c r="B73" s="43" t="s">
        <v>222</v>
      </c>
      <c r="C73" s="118">
        <v>0</v>
      </c>
      <c r="D73" s="118">
        <v>0</v>
      </c>
      <c r="E73" s="118">
        <v>0</v>
      </c>
    </row>
    <row r="74" spans="1:5" x14ac:dyDescent="0.25">
      <c r="A74" s="42"/>
      <c r="B74" s="43"/>
      <c r="C74" s="118"/>
      <c r="D74" s="118"/>
      <c r="E74" s="118"/>
    </row>
    <row r="75" spans="1:5" x14ac:dyDescent="0.25">
      <c r="A75" s="42"/>
      <c r="B75" s="43" t="s">
        <v>198</v>
      </c>
      <c r="C75" s="119">
        <v>0</v>
      </c>
      <c r="D75" s="118">
        <v>0</v>
      </c>
      <c r="E75" s="118">
        <v>0</v>
      </c>
    </row>
    <row r="76" spans="1:5" x14ac:dyDescent="0.25">
      <c r="A76" s="42"/>
      <c r="B76" s="43"/>
      <c r="C76" s="118"/>
      <c r="D76" s="118"/>
      <c r="E76" s="118"/>
    </row>
    <row r="77" spans="1:5" x14ac:dyDescent="0.25">
      <c r="A77" s="44"/>
      <c r="B77" s="45" t="s">
        <v>223</v>
      </c>
      <c r="C77" s="117">
        <f>+C68+C69-C73+C75</f>
        <v>0</v>
      </c>
      <c r="D77" s="117">
        <f>+D68+D69-D73+D75</f>
        <v>0</v>
      </c>
      <c r="E77" s="117">
        <f t="shared" ref="E77" si="14">+E68+E69-E73+E75</f>
        <v>0</v>
      </c>
    </row>
    <row r="78" spans="1:5" x14ac:dyDescent="0.25">
      <c r="A78" s="193"/>
      <c r="B78" s="195" t="s">
        <v>224</v>
      </c>
      <c r="C78" s="181">
        <f>+C77-C69</f>
        <v>0</v>
      </c>
      <c r="D78" s="181">
        <f t="shared" ref="D78:E78" si="15">+D77-D69</f>
        <v>0</v>
      </c>
      <c r="E78" s="181">
        <f t="shared" si="15"/>
        <v>0</v>
      </c>
    </row>
    <row r="79" spans="1:5" ht="15.75" thickBot="1" x14ac:dyDescent="0.3">
      <c r="A79" s="194"/>
      <c r="B79" s="196"/>
      <c r="C79" s="182"/>
      <c r="D79" s="182"/>
      <c r="E79" s="18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topLeftCell="A63" workbookViewId="0">
      <selection activeCell="H43" sqref="H43:H4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57" t="s">
        <v>226</v>
      </c>
      <c r="B2" s="183"/>
      <c r="C2" s="183"/>
      <c r="D2" s="183"/>
      <c r="E2" s="183"/>
      <c r="F2" s="183"/>
      <c r="G2" s="183"/>
      <c r="H2" s="183"/>
      <c r="I2" s="158"/>
    </row>
    <row r="3" spans="1:9" ht="9" customHeight="1" x14ac:dyDescent="0.25">
      <c r="A3" s="157" t="s">
        <v>449</v>
      </c>
      <c r="B3" s="183"/>
      <c r="C3" s="183"/>
      <c r="D3" s="183"/>
      <c r="E3" s="183"/>
      <c r="F3" s="183"/>
      <c r="G3" s="183"/>
      <c r="H3" s="183"/>
      <c r="I3" s="158"/>
    </row>
    <row r="4" spans="1:9" ht="9.75" customHeight="1" thickBot="1" x14ac:dyDescent="0.3">
      <c r="A4" s="159" t="s">
        <v>1</v>
      </c>
      <c r="B4" s="184"/>
      <c r="C4" s="184"/>
      <c r="D4" s="184"/>
      <c r="E4" s="184"/>
      <c r="F4" s="184"/>
      <c r="G4" s="184"/>
      <c r="H4" s="184"/>
      <c r="I4" s="160"/>
    </row>
    <row r="5" spans="1:9" ht="15.75" thickBot="1" x14ac:dyDescent="0.3">
      <c r="A5" s="146"/>
      <c r="B5" s="147"/>
      <c r="C5" s="148"/>
      <c r="D5" s="171" t="s">
        <v>227</v>
      </c>
      <c r="E5" s="172"/>
      <c r="F5" s="172"/>
      <c r="G5" s="172"/>
      <c r="H5" s="173"/>
      <c r="I5" s="191" t="s">
        <v>228</v>
      </c>
    </row>
    <row r="6" spans="1:9" x14ac:dyDescent="0.25">
      <c r="A6" s="157" t="s">
        <v>202</v>
      </c>
      <c r="B6" s="183"/>
      <c r="C6" s="158"/>
      <c r="D6" s="191" t="s">
        <v>230</v>
      </c>
      <c r="E6" s="179" t="s">
        <v>231</v>
      </c>
      <c r="F6" s="191" t="s">
        <v>232</v>
      </c>
      <c r="G6" s="191" t="s">
        <v>187</v>
      </c>
      <c r="H6" s="191" t="s">
        <v>233</v>
      </c>
      <c r="I6" s="217"/>
    </row>
    <row r="7" spans="1:9" ht="15.75" thickBot="1" x14ac:dyDescent="0.3">
      <c r="A7" s="159" t="s">
        <v>229</v>
      </c>
      <c r="B7" s="184"/>
      <c r="C7" s="160"/>
      <c r="D7" s="192"/>
      <c r="E7" s="180"/>
      <c r="F7" s="192"/>
      <c r="G7" s="192"/>
      <c r="H7" s="192"/>
      <c r="I7" s="192"/>
    </row>
    <row r="8" spans="1:9" ht="6.75" customHeight="1" x14ac:dyDescent="0.25">
      <c r="A8" s="214"/>
      <c r="B8" s="215"/>
      <c r="C8" s="216"/>
      <c r="D8" s="132"/>
      <c r="E8" s="139"/>
      <c r="F8" s="132"/>
      <c r="G8" s="139"/>
      <c r="H8" s="132"/>
      <c r="I8" s="139"/>
    </row>
    <row r="9" spans="1:9" x14ac:dyDescent="0.25">
      <c r="A9" s="204" t="s">
        <v>234</v>
      </c>
      <c r="B9" s="205"/>
      <c r="C9" s="218"/>
      <c r="D9" s="132"/>
      <c r="E9" s="61"/>
      <c r="F9" s="132"/>
      <c r="G9" s="61"/>
      <c r="H9" s="132"/>
      <c r="I9" s="61"/>
    </row>
    <row r="10" spans="1:9" x14ac:dyDescent="0.25">
      <c r="A10" s="49"/>
      <c r="B10" s="209" t="s">
        <v>235</v>
      </c>
      <c r="C10" s="210"/>
      <c r="D10" s="133">
        <v>0</v>
      </c>
      <c r="E10" s="121">
        <v>0</v>
      </c>
      <c r="F10" s="133">
        <v>0</v>
      </c>
      <c r="G10" s="121">
        <v>0</v>
      </c>
      <c r="H10" s="133">
        <v>0</v>
      </c>
      <c r="I10" s="121">
        <f>+H10-D10</f>
        <v>0</v>
      </c>
    </row>
    <row r="11" spans="1:9" x14ac:dyDescent="0.25">
      <c r="A11" s="49"/>
      <c r="B11" s="209" t="s">
        <v>236</v>
      </c>
      <c r="C11" s="210"/>
      <c r="D11" s="133">
        <v>0</v>
      </c>
      <c r="E11" s="121">
        <v>0</v>
      </c>
      <c r="F11" s="133">
        <v>0</v>
      </c>
      <c r="G11" s="121">
        <v>0</v>
      </c>
      <c r="H11" s="133">
        <v>0</v>
      </c>
      <c r="I11" s="121">
        <f t="shared" ref="I11:I41" si="0">+H11-D11</f>
        <v>0</v>
      </c>
    </row>
    <row r="12" spans="1:9" x14ac:dyDescent="0.25">
      <c r="A12" s="49"/>
      <c r="B12" s="209" t="s">
        <v>237</v>
      </c>
      <c r="C12" s="210"/>
      <c r="D12" s="133">
        <v>0</v>
      </c>
      <c r="E12" s="121">
        <v>0</v>
      </c>
      <c r="F12" s="133">
        <v>0</v>
      </c>
      <c r="G12" s="121">
        <v>0</v>
      </c>
      <c r="H12" s="133">
        <v>0</v>
      </c>
      <c r="I12" s="121">
        <f t="shared" si="0"/>
        <v>0</v>
      </c>
    </row>
    <row r="13" spans="1:9" x14ac:dyDescent="0.25">
      <c r="A13" s="49"/>
      <c r="B13" s="209" t="s">
        <v>238</v>
      </c>
      <c r="C13" s="210"/>
      <c r="D13" s="133">
        <v>0</v>
      </c>
      <c r="E13" s="121">
        <v>0</v>
      </c>
      <c r="F13" s="133">
        <v>0</v>
      </c>
      <c r="G13" s="121">
        <v>0</v>
      </c>
      <c r="H13" s="133">
        <v>0</v>
      </c>
      <c r="I13" s="121">
        <f t="shared" si="0"/>
        <v>0</v>
      </c>
    </row>
    <row r="14" spans="1:9" x14ac:dyDescent="0.25">
      <c r="A14" s="49"/>
      <c r="B14" s="209" t="s">
        <v>239</v>
      </c>
      <c r="C14" s="210"/>
      <c r="D14" s="133">
        <v>0</v>
      </c>
      <c r="E14" s="130">
        <v>0</v>
      </c>
      <c r="F14" s="134">
        <v>0</v>
      </c>
      <c r="G14" s="130">
        <v>0</v>
      </c>
      <c r="H14" s="134">
        <v>0</v>
      </c>
      <c r="I14" s="130">
        <f t="shared" si="0"/>
        <v>0</v>
      </c>
    </row>
    <row r="15" spans="1:9" x14ac:dyDescent="0.25">
      <c r="A15" s="49"/>
      <c r="B15" s="209" t="s">
        <v>240</v>
      </c>
      <c r="C15" s="210"/>
      <c r="D15" s="133">
        <v>0</v>
      </c>
      <c r="E15" s="121">
        <v>0</v>
      </c>
      <c r="F15" s="133">
        <v>0</v>
      </c>
      <c r="G15" s="121">
        <v>0</v>
      </c>
      <c r="H15" s="133">
        <v>0</v>
      </c>
      <c r="I15" s="121">
        <f t="shared" si="0"/>
        <v>0</v>
      </c>
    </row>
    <row r="16" spans="1:9" x14ac:dyDescent="0.25">
      <c r="A16" s="49"/>
      <c r="B16" s="209" t="s">
        <v>241</v>
      </c>
      <c r="C16" s="210"/>
      <c r="D16" s="133">
        <v>0</v>
      </c>
      <c r="E16" s="121">
        <v>470990</v>
      </c>
      <c r="F16" s="133">
        <v>470990</v>
      </c>
      <c r="G16" s="121">
        <v>470990</v>
      </c>
      <c r="H16" s="133">
        <v>470990</v>
      </c>
      <c r="I16" s="121">
        <f t="shared" si="0"/>
        <v>470990</v>
      </c>
    </row>
    <row r="17" spans="1:9" x14ac:dyDescent="0.25">
      <c r="A17" s="213"/>
      <c r="B17" s="89" t="s">
        <v>242</v>
      </c>
      <c r="C17" s="90"/>
      <c r="D17" s="200">
        <v>0</v>
      </c>
      <c r="E17" s="200">
        <f t="shared" ref="E17" si="1">+E19+E20+E21+E22+E23+E24+E25+E26+E27+E28+E29</f>
        <v>0</v>
      </c>
      <c r="F17" s="199">
        <v>0</v>
      </c>
      <c r="G17" s="200">
        <v>0</v>
      </c>
      <c r="H17" s="199">
        <v>0</v>
      </c>
      <c r="I17" s="200">
        <f>H17-D17</f>
        <v>0</v>
      </c>
    </row>
    <row r="18" spans="1:9" x14ac:dyDescent="0.25">
      <c r="A18" s="213"/>
      <c r="B18" s="89" t="s">
        <v>243</v>
      </c>
      <c r="C18" s="90"/>
      <c r="D18" s="200"/>
      <c r="E18" s="200"/>
      <c r="F18" s="199"/>
      <c r="G18" s="200"/>
      <c r="H18" s="199"/>
      <c r="I18" s="200"/>
    </row>
    <row r="19" spans="1:9" x14ac:dyDescent="0.25">
      <c r="A19" s="49"/>
      <c r="B19" s="50"/>
      <c r="C19" s="51" t="s">
        <v>244</v>
      </c>
      <c r="D19" s="134"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f t="shared" si="0"/>
        <v>0</v>
      </c>
    </row>
    <row r="20" spans="1:9" x14ac:dyDescent="0.25">
      <c r="A20" s="49"/>
      <c r="B20" s="50"/>
      <c r="C20" s="51" t="s">
        <v>245</v>
      </c>
      <c r="D20" s="133">
        <v>0</v>
      </c>
      <c r="E20" s="121">
        <v>0</v>
      </c>
      <c r="F20" s="133">
        <v>0</v>
      </c>
      <c r="G20" s="121">
        <v>0</v>
      </c>
      <c r="H20" s="133">
        <v>0</v>
      </c>
      <c r="I20" s="121">
        <f t="shared" si="0"/>
        <v>0</v>
      </c>
    </row>
    <row r="21" spans="1:9" x14ac:dyDescent="0.25">
      <c r="A21" s="49"/>
      <c r="B21" s="50"/>
      <c r="C21" s="51" t="s">
        <v>246</v>
      </c>
      <c r="D21" s="133">
        <v>0</v>
      </c>
      <c r="E21" s="121">
        <v>0</v>
      </c>
      <c r="F21" s="133">
        <v>0</v>
      </c>
      <c r="G21" s="121">
        <v>0</v>
      </c>
      <c r="H21" s="133">
        <v>0</v>
      </c>
      <c r="I21" s="121">
        <f t="shared" si="0"/>
        <v>0</v>
      </c>
    </row>
    <row r="22" spans="1:9" x14ac:dyDescent="0.25">
      <c r="A22" s="49"/>
      <c r="B22" s="50"/>
      <c r="C22" s="51" t="s">
        <v>247</v>
      </c>
      <c r="D22" s="133">
        <v>0</v>
      </c>
      <c r="E22" s="121">
        <v>0</v>
      </c>
      <c r="F22" s="133">
        <v>0</v>
      </c>
      <c r="G22" s="121">
        <v>0</v>
      </c>
      <c r="H22" s="133">
        <v>0</v>
      </c>
      <c r="I22" s="121">
        <f t="shared" si="0"/>
        <v>0</v>
      </c>
    </row>
    <row r="23" spans="1:9" x14ac:dyDescent="0.25">
      <c r="A23" s="49"/>
      <c r="B23" s="50"/>
      <c r="C23" s="51" t="s">
        <v>248</v>
      </c>
      <c r="D23" s="133">
        <v>0</v>
      </c>
      <c r="E23" s="121">
        <v>0</v>
      </c>
      <c r="F23" s="133">
        <v>0</v>
      </c>
      <c r="G23" s="121">
        <v>0</v>
      </c>
      <c r="H23" s="133">
        <v>0</v>
      </c>
      <c r="I23" s="121">
        <f t="shared" si="0"/>
        <v>0</v>
      </c>
    </row>
    <row r="24" spans="1:9" x14ac:dyDescent="0.25">
      <c r="A24" s="49"/>
      <c r="B24" s="50"/>
      <c r="C24" s="51" t="s">
        <v>249</v>
      </c>
      <c r="D24" s="133">
        <v>0</v>
      </c>
      <c r="E24" s="121">
        <v>0</v>
      </c>
      <c r="F24" s="133">
        <v>0</v>
      </c>
      <c r="G24" s="121">
        <v>0</v>
      </c>
      <c r="H24" s="133">
        <v>0</v>
      </c>
      <c r="I24" s="121">
        <f t="shared" si="0"/>
        <v>0</v>
      </c>
    </row>
    <row r="25" spans="1:9" x14ac:dyDescent="0.25">
      <c r="A25" s="49"/>
      <c r="B25" s="50"/>
      <c r="C25" s="51" t="s">
        <v>250</v>
      </c>
      <c r="D25" s="133">
        <v>0</v>
      </c>
      <c r="E25" s="121">
        <v>0</v>
      </c>
      <c r="F25" s="133">
        <v>0</v>
      </c>
      <c r="G25" s="121">
        <v>0</v>
      </c>
      <c r="H25" s="133">
        <v>0</v>
      </c>
      <c r="I25" s="121">
        <f t="shared" si="0"/>
        <v>0</v>
      </c>
    </row>
    <row r="26" spans="1:9" x14ac:dyDescent="0.25">
      <c r="A26" s="49"/>
      <c r="B26" s="50"/>
      <c r="C26" s="51" t="s">
        <v>251</v>
      </c>
      <c r="D26" s="133">
        <v>0</v>
      </c>
      <c r="E26" s="121">
        <v>0</v>
      </c>
      <c r="F26" s="133">
        <v>0</v>
      </c>
      <c r="G26" s="121">
        <v>0</v>
      </c>
      <c r="H26" s="133">
        <v>0</v>
      </c>
      <c r="I26" s="121">
        <f t="shared" si="0"/>
        <v>0</v>
      </c>
    </row>
    <row r="27" spans="1:9" x14ac:dyDescent="0.25">
      <c r="A27" s="49"/>
      <c r="B27" s="50"/>
      <c r="C27" s="51" t="s">
        <v>252</v>
      </c>
      <c r="D27" s="133">
        <v>0</v>
      </c>
      <c r="E27" s="121">
        <v>0</v>
      </c>
      <c r="F27" s="133">
        <v>0</v>
      </c>
      <c r="G27" s="121">
        <v>0</v>
      </c>
      <c r="H27" s="133">
        <v>0</v>
      </c>
      <c r="I27" s="121">
        <f t="shared" si="0"/>
        <v>0</v>
      </c>
    </row>
    <row r="28" spans="1:9" x14ac:dyDescent="0.25">
      <c r="A28" s="49"/>
      <c r="B28" s="50"/>
      <c r="C28" s="51" t="s">
        <v>253</v>
      </c>
      <c r="D28" s="133">
        <v>0</v>
      </c>
      <c r="E28" s="121">
        <v>0</v>
      </c>
      <c r="F28" s="133">
        <v>0</v>
      </c>
      <c r="G28" s="121">
        <v>0</v>
      </c>
      <c r="H28" s="133">
        <v>0</v>
      </c>
      <c r="I28" s="121">
        <f t="shared" si="0"/>
        <v>0</v>
      </c>
    </row>
    <row r="29" spans="1:9" x14ac:dyDescent="0.25">
      <c r="A29" s="49"/>
      <c r="B29" s="50"/>
      <c r="C29" s="51" t="s">
        <v>254</v>
      </c>
      <c r="D29" s="133">
        <v>0</v>
      </c>
      <c r="E29" s="121">
        <v>0</v>
      </c>
      <c r="F29" s="133">
        <v>0</v>
      </c>
      <c r="G29" s="121">
        <v>0</v>
      </c>
      <c r="H29" s="133">
        <v>0</v>
      </c>
      <c r="I29" s="121">
        <f t="shared" si="0"/>
        <v>0</v>
      </c>
    </row>
    <row r="30" spans="1:9" x14ac:dyDescent="0.25">
      <c r="A30" s="49"/>
      <c r="B30" s="209" t="s">
        <v>255</v>
      </c>
      <c r="C30" s="210"/>
      <c r="D30" s="133">
        <f>+D31+D32+D33+D34+D35</f>
        <v>0</v>
      </c>
      <c r="E30" s="121">
        <f t="shared" ref="E30:H30" si="2">+E31+E32+E33+E34+E35</f>
        <v>0</v>
      </c>
      <c r="F30" s="133">
        <f t="shared" si="2"/>
        <v>0</v>
      </c>
      <c r="G30" s="121">
        <f t="shared" si="2"/>
        <v>0</v>
      </c>
      <c r="H30" s="133">
        <f t="shared" si="2"/>
        <v>0</v>
      </c>
      <c r="I30" s="121">
        <f t="shared" si="0"/>
        <v>0</v>
      </c>
    </row>
    <row r="31" spans="1:9" x14ac:dyDescent="0.25">
      <c r="A31" s="49"/>
      <c r="B31" s="50"/>
      <c r="C31" s="51" t="s">
        <v>256</v>
      </c>
      <c r="D31" s="133">
        <v>0</v>
      </c>
      <c r="E31" s="121">
        <v>0</v>
      </c>
      <c r="F31" s="133">
        <v>0</v>
      </c>
      <c r="G31" s="121">
        <v>0</v>
      </c>
      <c r="H31" s="133">
        <v>0</v>
      </c>
      <c r="I31" s="121">
        <f t="shared" si="0"/>
        <v>0</v>
      </c>
    </row>
    <row r="32" spans="1:9" x14ac:dyDescent="0.25">
      <c r="A32" s="49"/>
      <c r="B32" s="50"/>
      <c r="C32" s="51" t="s">
        <v>257</v>
      </c>
      <c r="D32" s="133">
        <v>0</v>
      </c>
      <c r="E32" s="121">
        <v>0</v>
      </c>
      <c r="F32" s="133">
        <v>0</v>
      </c>
      <c r="G32" s="121">
        <v>0</v>
      </c>
      <c r="H32" s="133">
        <v>0</v>
      </c>
      <c r="I32" s="121">
        <f t="shared" si="0"/>
        <v>0</v>
      </c>
    </row>
    <row r="33" spans="1:9" x14ac:dyDescent="0.25">
      <c r="A33" s="49"/>
      <c r="B33" s="50"/>
      <c r="C33" s="51" t="s">
        <v>258</v>
      </c>
      <c r="D33" s="133">
        <v>0</v>
      </c>
      <c r="E33" s="121">
        <v>0</v>
      </c>
      <c r="F33" s="133">
        <v>0</v>
      </c>
      <c r="G33" s="121">
        <v>0</v>
      </c>
      <c r="H33" s="133">
        <v>0</v>
      </c>
      <c r="I33" s="121">
        <f t="shared" si="0"/>
        <v>0</v>
      </c>
    </row>
    <row r="34" spans="1:9" x14ac:dyDescent="0.25">
      <c r="A34" s="49"/>
      <c r="B34" s="50"/>
      <c r="C34" s="51" t="s">
        <v>259</v>
      </c>
      <c r="D34" s="133">
        <v>0</v>
      </c>
      <c r="E34" s="121">
        <v>0</v>
      </c>
      <c r="F34" s="133">
        <v>0</v>
      </c>
      <c r="G34" s="121">
        <v>0</v>
      </c>
      <c r="H34" s="133">
        <v>0</v>
      </c>
      <c r="I34" s="121">
        <f t="shared" si="0"/>
        <v>0</v>
      </c>
    </row>
    <row r="35" spans="1:9" x14ac:dyDescent="0.25">
      <c r="A35" s="49"/>
      <c r="B35" s="50"/>
      <c r="C35" s="51" t="s">
        <v>260</v>
      </c>
      <c r="D35" s="133">
        <v>0</v>
      </c>
      <c r="E35" s="121">
        <v>0</v>
      </c>
      <c r="F35" s="133">
        <v>0</v>
      </c>
      <c r="G35" s="121">
        <v>0</v>
      </c>
      <c r="H35" s="133">
        <v>0</v>
      </c>
      <c r="I35" s="121">
        <f t="shared" si="0"/>
        <v>0</v>
      </c>
    </row>
    <row r="36" spans="1:9" x14ac:dyDescent="0.25">
      <c r="A36" s="49"/>
      <c r="B36" s="209" t="s">
        <v>261</v>
      </c>
      <c r="C36" s="210"/>
      <c r="D36" s="133">
        <v>21043057</v>
      </c>
      <c r="E36" s="121">
        <v>666672</v>
      </c>
      <c r="F36" s="133">
        <v>21709729</v>
      </c>
      <c r="G36" s="121">
        <v>10507256</v>
      </c>
      <c r="H36" s="133">
        <v>10507256</v>
      </c>
      <c r="I36" s="121">
        <f t="shared" si="0"/>
        <v>-10535801</v>
      </c>
    </row>
    <row r="37" spans="1:9" x14ac:dyDescent="0.25">
      <c r="A37" s="49"/>
      <c r="B37" s="209" t="s">
        <v>262</v>
      </c>
      <c r="C37" s="210"/>
      <c r="D37" s="145">
        <f>D38</f>
        <v>0</v>
      </c>
      <c r="E37" s="145">
        <f>E38</f>
        <v>0</v>
      </c>
      <c r="F37" s="145">
        <f>F38</f>
        <v>0</v>
      </c>
      <c r="G37" s="145">
        <f>G38</f>
        <v>0</v>
      </c>
      <c r="H37" s="133">
        <f>H38</f>
        <v>0</v>
      </c>
      <c r="I37" s="144">
        <f t="shared" si="0"/>
        <v>0</v>
      </c>
    </row>
    <row r="38" spans="1:9" x14ac:dyDescent="0.25">
      <c r="A38" s="49"/>
      <c r="B38" s="50"/>
      <c r="C38" s="51" t="s">
        <v>263</v>
      </c>
      <c r="D38" s="133">
        <v>0</v>
      </c>
      <c r="E38" s="121">
        <v>0</v>
      </c>
      <c r="F38" s="133">
        <v>0</v>
      </c>
      <c r="G38" s="121">
        <v>0</v>
      </c>
      <c r="H38" s="133">
        <v>0</v>
      </c>
      <c r="I38" s="121">
        <f t="shared" si="0"/>
        <v>0</v>
      </c>
    </row>
    <row r="39" spans="1:9" x14ac:dyDescent="0.25">
      <c r="A39" s="49"/>
      <c r="B39" s="209" t="s">
        <v>264</v>
      </c>
      <c r="C39" s="210"/>
      <c r="D39" s="133">
        <f>+D40+D41</f>
        <v>0</v>
      </c>
      <c r="E39" s="121">
        <f t="shared" ref="E39:H39" si="3">+E40+E41</f>
        <v>0</v>
      </c>
      <c r="F39" s="133">
        <f t="shared" si="3"/>
        <v>0</v>
      </c>
      <c r="G39" s="121">
        <f t="shared" si="3"/>
        <v>0</v>
      </c>
      <c r="H39" s="133">
        <f t="shared" si="3"/>
        <v>0</v>
      </c>
      <c r="I39" s="121">
        <f t="shared" si="0"/>
        <v>0</v>
      </c>
    </row>
    <row r="40" spans="1:9" x14ac:dyDescent="0.25">
      <c r="A40" s="49"/>
      <c r="B40" s="50"/>
      <c r="C40" s="51" t="s">
        <v>265</v>
      </c>
      <c r="D40" s="133">
        <v>0</v>
      </c>
      <c r="E40" s="121">
        <v>0</v>
      </c>
      <c r="F40" s="133">
        <v>0</v>
      </c>
      <c r="G40" s="121">
        <v>0</v>
      </c>
      <c r="H40" s="133">
        <v>0</v>
      </c>
      <c r="I40" s="121">
        <f t="shared" si="0"/>
        <v>0</v>
      </c>
    </row>
    <row r="41" spans="1:9" x14ac:dyDescent="0.25">
      <c r="A41" s="49"/>
      <c r="B41" s="50"/>
      <c r="C41" s="51" t="s">
        <v>266</v>
      </c>
      <c r="D41" s="133">
        <v>0</v>
      </c>
      <c r="E41" s="121">
        <v>0</v>
      </c>
      <c r="F41" s="133">
        <v>0</v>
      </c>
      <c r="G41" s="121">
        <v>0</v>
      </c>
      <c r="H41" s="133">
        <v>0</v>
      </c>
      <c r="I41" s="121">
        <f t="shared" si="0"/>
        <v>0</v>
      </c>
    </row>
    <row r="42" spans="1:9" ht="4.5" customHeight="1" x14ac:dyDescent="0.25">
      <c r="A42" s="52"/>
      <c r="B42" s="53"/>
      <c r="C42" s="54"/>
      <c r="D42" s="133"/>
      <c r="E42" s="121"/>
      <c r="F42" s="133"/>
      <c r="G42" s="121"/>
      <c r="H42" s="133"/>
      <c r="I42" s="121"/>
    </row>
    <row r="43" spans="1:9" x14ac:dyDescent="0.25">
      <c r="A43" s="204" t="s">
        <v>267</v>
      </c>
      <c r="B43" s="205"/>
      <c r="C43" s="206"/>
      <c r="D43" s="201">
        <f t="shared" ref="D43:I43" si="4">+D10+D11+D12+D13+D14+D15+D16+D17+D30+D36+D37+D39</f>
        <v>21043057</v>
      </c>
      <c r="E43" s="201">
        <f t="shared" si="4"/>
        <v>1137662</v>
      </c>
      <c r="F43" s="201">
        <f t="shared" si="4"/>
        <v>22180719</v>
      </c>
      <c r="G43" s="201">
        <f t="shared" si="4"/>
        <v>10978246</v>
      </c>
      <c r="H43" s="201">
        <f t="shared" si="4"/>
        <v>10978246</v>
      </c>
      <c r="I43" s="201">
        <f t="shared" si="4"/>
        <v>-10064811</v>
      </c>
    </row>
    <row r="44" spans="1:9" x14ac:dyDescent="0.25">
      <c r="A44" s="204" t="s">
        <v>268</v>
      </c>
      <c r="B44" s="205"/>
      <c r="C44" s="206"/>
      <c r="D44" s="201"/>
      <c r="E44" s="201"/>
      <c r="F44" s="201"/>
      <c r="G44" s="201"/>
      <c r="H44" s="201"/>
      <c r="I44" s="201"/>
    </row>
    <row r="45" spans="1:9" x14ac:dyDescent="0.25">
      <c r="A45" s="204" t="s">
        <v>269</v>
      </c>
      <c r="B45" s="205"/>
      <c r="C45" s="206"/>
      <c r="D45" s="136"/>
      <c r="E45" s="140"/>
      <c r="F45" s="136"/>
      <c r="G45" s="140"/>
      <c r="H45" s="136"/>
      <c r="I45" s="141">
        <v>0</v>
      </c>
    </row>
    <row r="46" spans="1:9" ht="5.25" customHeight="1" x14ac:dyDescent="0.25">
      <c r="A46" s="52"/>
      <c r="B46" s="53"/>
      <c r="C46" s="54"/>
      <c r="D46" s="133"/>
      <c r="E46" s="121"/>
      <c r="F46" s="133"/>
      <c r="G46" s="121"/>
      <c r="H46" s="133"/>
      <c r="I46" s="141"/>
    </row>
    <row r="47" spans="1:9" x14ac:dyDescent="0.25">
      <c r="A47" s="204" t="s">
        <v>270</v>
      </c>
      <c r="B47" s="205"/>
      <c r="C47" s="206"/>
      <c r="D47" s="133"/>
      <c r="E47" s="121"/>
      <c r="F47" s="133"/>
      <c r="G47" s="121"/>
      <c r="H47" s="133"/>
      <c r="I47" s="121"/>
    </row>
    <row r="48" spans="1:9" x14ac:dyDescent="0.25">
      <c r="A48" s="49"/>
      <c r="B48" s="209" t="s">
        <v>271</v>
      </c>
      <c r="C48" s="210"/>
      <c r="D48" s="133">
        <f>+D49+D50+D51+D52+D53+D54+D55+D56</f>
        <v>0</v>
      </c>
      <c r="E48" s="121">
        <f t="shared" ref="E48:I48" si="5">+E49+E50+E51+E52+E53+E54+E55+E56</f>
        <v>0</v>
      </c>
      <c r="F48" s="133">
        <f t="shared" si="5"/>
        <v>0</v>
      </c>
      <c r="G48" s="121">
        <f t="shared" si="5"/>
        <v>0</v>
      </c>
      <c r="H48" s="133">
        <f t="shared" si="5"/>
        <v>0</v>
      </c>
      <c r="I48" s="121">
        <f t="shared" si="5"/>
        <v>0</v>
      </c>
    </row>
    <row r="49" spans="1:9" x14ac:dyDescent="0.25">
      <c r="A49" s="49"/>
      <c r="B49" s="50"/>
      <c r="C49" s="51" t="s">
        <v>272</v>
      </c>
      <c r="D49" s="133">
        <v>0</v>
      </c>
      <c r="E49" s="121">
        <v>0</v>
      </c>
      <c r="F49" s="133">
        <v>0</v>
      </c>
      <c r="G49" s="121">
        <v>0</v>
      </c>
      <c r="H49" s="133">
        <v>0</v>
      </c>
      <c r="I49" s="121">
        <f t="shared" ref="I49:I71" si="6">+H49-D49</f>
        <v>0</v>
      </c>
    </row>
    <row r="50" spans="1:9" x14ac:dyDescent="0.25">
      <c r="A50" s="49"/>
      <c r="B50" s="50"/>
      <c r="C50" s="51" t="s">
        <v>273</v>
      </c>
      <c r="D50" s="133">
        <v>0</v>
      </c>
      <c r="E50" s="121">
        <v>0</v>
      </c>
      <c r="F50" s="133">
        <v>0</v>
      </c>
      <c r="G50" s="121">
        <v>0</v>
      </c>
      <c r="H50" s="133">
        <v>0</v>
      </c>
      <c r="I50" s="121">
        <f t="shared" si="6"/>
        <v>0</v>
      </c>
    </row>
    <row r="51" spans="1:9" x14ac:dyDescent="0.25">
      <c r="A51" s="49"/>
      <c r="B51" s="50"/>
      <c r="C51" s="51" t="s">
        <v>274</v>
      </c>
      <c r="D51" s="133">
        <v>0</v>
      </c>
      <c r="E51" s="121">
        <v>0</v>
      </c>
      <c r="F51" s="133">
        <v>0</v>
      </c>
      <c r="G51" s="121">
        <v>0</v>
      </c>
      <c r="H51" s="133">
        <v>0</v>
      </c>
      <c r="I51" s="121">
        <f t="shared" si="6"/>
        <v>0</v>
      </c>
    </row>
    <row r="52" spans="1:9" ht="18" x14ac:dyDescent="0.25">
      <c r="A52" s="49"/>
      <c r="B52" s="50"/>
      <c r="C52" s="58" t="s">
        <v>275</v>
      </c>
      <c r="D52" s="133">
        <v>0</v>
      </c>
      <c r="E52" s="121">
        <v>0</v>
      </c>
      <c r="F52" s="133">
        <v>0</v>
      </c>
      <c r="G52" s="121">
        <v>0</v>
      </c>
      <c r="H52" s="133">
        <v>0</v>
      </c>
      <c r="I52" s="121">
        <f t="shared" si="6"/>
        <v>0</v>
      </c>
    </row>
    <row r="53" spans="1:9" x14ac:dyDescent="0.25">
      <c r="A53" s="49"/>
      <c r="B53" s="50"/>
      <c r="C53" s="51" t="s">
        <v>276</v>
      </c>
      <c r="D53" s="133">
        <v>0</v>
      </c>
      <c r="E53" s="121">
        <v>0</v>
      </c>
      <c r="F53" s="133">
        <v>0</v>
      </c>
      <c r="G53" s="121">
        <v>0</v>
      </c>
      <c r="H53" s="133">
        <v>0</v>
      </c>
      <c r="I53" s="121">
        <f t="shared" si="6"/>
        <v>0</v>
      </c>
    </row>
    <row r="54" spans="1:9" x14ac:dyDescent="0.25">
      <c r="A54" s="49"/>
      <c r="B54" s="50"/>
      <c r="C54" s="51" t="s">
        <v>277</v>
      </c>
      <c r="D54" s="133">
        <v>0</v>
      </c>
      <c r="E54" s="121">
        <v>0</v>
      </c>
      <c r="F54" s="133">
        <v>0</v>
      </c>
      <c r="G54" s="121">
        <v>0</v>
      </c>
      <c r="H54" s="133">
        <v>0</v>
      </c>
      <c r="I54" s="121">
        <f t="shared" si="6"/>
        <v>0</v>
      </c>
    </row>
    <row r="55" spans="1:9" ht="18" x14ac:dyDescent="0.25">
      <c r="A55" s="49"/>
      <c r="B55" s="50"/>
      <c r="C55" s="58" t="s">
        <v>278</v>
      </c>
      <c r="D55" s="133">
        <v>0</v>
      </c>
      <c r="E55" s="121">
        <v>0</v>
      </c>
      <c r="F55" s="133">
        <v>0</v>
      </c>
      <c r="G55" s="121">
        <v>0</v>
      </c>
      <c r="H55" s="133">
        <v>0</v>
      </c>
      <c r="I55" s="121">
        <f t="shared" si="6"/>
        <v>0</v>
      </c>
    </row>
    <row r="56" spans="1:9" ht="18" x14ac:dyDescent="0.25">
      <c r="A56" s="49"/>
      <c r="B56" s="50"/>
      <c r="C56" s="59" t="s">
        <v>279</v>
      </c>
      <c r="D56" s="133">
        <v>0</v>
      </c>
      <c r="E56" s="121">
        <v>0</v>
      </c>
      <c r="F56" s="133">
        <v>0</v>
      </c>
      <c r="G56" s="121">
        <v>0</v>
      </c>
      <c r="H56" s="133">
        <v>0</v>
      </c>
      <c r="I56" s="121">
        <f t="shared" si="6"/>
        <v>0</v>
      </c>
    </row>
    <row r="57" spans="1:9" x14ac:dyDescent="0.25">
      <c r="A57" s="49"/>
      <c r="B57" s="209" t="s">
        <v>280</v>
      </c>
      <c r="C57" s="210"/>
      <c r="D57" s="133">
        <f>+D58+D59+D60+D61</f>
        <v>0</v>
      </c>
      <c r="E57" s="121">
        <f t="shared" ref="E57:I57" si="7">+E58+E59+E60+E61</f>
        <v>0</v>
      </c>
      <c r="F57" s="133">
        <f t="shared" si="7"/>
        <v>0</v>
      </c>
      <c r="G57" s="121">
        <f t="shared" si="7"/>
        <v>0</v>
      </c>
      <c r="H57" s="133">
        <f t="shared" si="7"/>
        <v>0</v>
      </c>
      <c r="I57" s="121">
        <f t="shared" si="7"/>
        <v>0</v>
      </c>
    </row>
    <row r="58" spans="1:9" x14ac:dyDescent="0.25">
      <c r="A58" s="49"/>
      <c r="B58" s="50"/>
      <c r="C58" s="51" t="s">
        <v>281</v>
      </c>
      <c r="D58" s="133">
        <v>0</v>
      </c>
      <c r="E58" s="121">
        <v>0</v>
      </c>
      <c r="F58" s="133">
        <v>0</v>
      </c>
      <c r="G58" s="121">
        <v>0</v>
      </c>
      <c r="H58" s="133">
        <v>0</v>
      </c>
      <c r="I58" s="121">
        <f t="shared" si="6"/>
        <v>0</v>
      </c>
    </row>
    <row r="59" spans="1:9" x14ac:dyDescent="0.25">
      <c r="A59" s="49"/>
      <c r="B59" s="50"/>
      <c r="C59" s="51" t="s">
        <v>282</v>
      </c>
      <c r="D59" s="133">
        <v>0</v>
      </c>
      <c r="E59" s="121">
        <v>0</v>
      </c>
      <c r="F59" s="133">
        <v>0</v>
      </c>
      <c r="G59" s="121">
        <v>0</v>
      </c>
      <c r="H59" s="133">
        <v>0</v>
      </c>
      <c r="I59" s="121">
        <f t="shared" si="6"/>
        <v>0</v>
      </c>
    </row>
    <row r="60" spans="1:9" x14ac:dyDescent="0.25">
      <c r="A60" s="49"/>
      <c r="B60" s="50"/>
      <c r="C60" s="51" t="s">
        <v>283</v>
      </c>
      <c r="D60" s="133">
        <v>0</v>
      </c>
      <c r="E60" s="121">
        <v>0</v>
      </c>
      <c r="F60" s="133">
        <v>0</v>
      </c>
      <c r="G60" s="121">
        <v>0</v>
      </c>
      <c r="H60" s="133">
        <v>0</v>
      </c>
      <c r="I60" s="121">
        <f t="shared" si="6"/>
        <v>0</v>
      </c>
    </row>
    <row r="61" spans="1:9" x14ac:dyDescent="0.25">
      <c r="A61" s="49"/>
      <c r="B61" s="50"/>
      <c r="C61" s="51" t="s">
        <v>284</v>
      </c>
      <c r="D61" s="133">
        <v>0</v>
      </c>
      <c r="E61" s="121">
        <v>0</v>
      </c>
      <c r="F61" s="133">
        <v>0</v>
      </c>
      <c r="G61" s="121">
        <v>0</v>
      </c>
      <c r="H61" s="133">
        <v>0</v>
      </c>
      <c r="I61" s="121">
        <f t="shared" si="6"/>
        <v>0</v>
      </c>
    </row>
    <row r="62" spans="1:9" x14ac:dyDescent="0.25">
      <c r="A62" s="49"/>
      <c r="B62" s="209" t="s">
        <v>285</v>
      </c>
      <c r="C62" s="210"/>
      <c r="D62" s="133">
        <f>+D63+D64</f>
        <v>0</v>
      </c>
      <c r="E62" s="121">
        <f t="shared" ref="E62:I62" si="8">+E63+E64</f>
        <v>0</v>
      </c>
      <c r="F62" s="133">
        <f t="shared" si="8"/>
        <v>0</v>
      </c>
      <c r="G62" s="121">
        <f t="shared" si="8"/>
        <v>0</v>
      </c>
      <c r="H62" s="133">
        <f t="shared" si="8"/>
        <v>0</v>
      </c>
      <c r="I62" s="121">
        <f t="shared" si="8"/>
        <v>0</v>
      </c>
    </row>
    <row r="63" spans="1:9" ht="18" x14ac:dyDescent="0.25">
      <c r="A63" s="49"/>
      <c r="B63" s="50"/>
      <c r="C63" s="58" t="s">
        <v>286</v>
      </c>
      <c r="D63" s="133">
        <v>0</v>
      </c>
      <c r="E63" s="121">
        <v>0</v>
      </c>
      <c r="F63" s="133">
        <v>0</v>
      </c>
      <c r="G63" s="121">
        <v>0</v>
      </c>
      <c r="H63" s="133">
        <v>0</v>
      </c>
      <c r="I63" s="121">
        <f t="shared" si="6"/>
        <v>0</v>
      </c>
    </row>
    <row r="64" spans="1:9" x14ac:dyDescent="0.25">
      <c r="A64" s="49"/>
      <c r="B64" s="50"/>
      <c r="C64" s="51" t="s">
        <v>287</v>
      </c>
      <c r="D64" s="133">
        <v>0</v>
      </c>
      <c r="E64" s="121">
        <v>0</v>
      </c>
      <c r="F64" s="133">
        <v>0</v>
      </c>
      <c r="G64" s="121">
        <v>0</v>
      </c>
      <c r="H64" s="133">
        <v>0</v>
      </c>
      <c r="I64" s="121">
        <f t="shared" si="6"/>
        <v>0</v>
      </c>
    </row>
    <row r="65" spans="1:9" x14ac:dyDescent="0.25">
      <c r="A65" s="49"/>
      <c r="B65" s="209" t="s">
        <v>288</v>
      </c>
      <c r="C65" s="210"/>
      <c r="D65" s="133">
        <v>0</v>
      </c>
      <c r="E65" s="121">
        <v>0</v>
      </c>
      <c r="F65" s="133">
        <v>0</v>
      </c>
      <c r="G65" s="121">
        <v>0</v>
      </c>
      <c r="H65" s="133">
        <v>0</v>
      </c>
      <c r="I65" s="121">
        <f t="shared" si="6"/>
        <v>0</v>
      </c>
    </row>
    <row r="66" spans="1:9" x14ac:dyDescent="0.25">
      <c r="A66" s="49"/>
      <c r="B66" s="209" t="s">
        <v>289</v>
      </c>
      <c r="C66" s="210"/>
      <c r="D66" s="133">
        <v>0</v>
      </c>
      <c r="E66" s="121">
        <v>0</v>
      </c>
      <c r="F66" s="133">
        <v>0</v>
      </c>
      <c r="G66" s="121">
        <v>0</v>
      </c>
      <c r="H66" s="133">
        <v>0</v>
      </c>
      <c r="I66" s="121">
        <f t="shared" si="6"/>
        <v>0</v>
      </c>
    </row>
    <row r="67" spans="1:9" ht="6.75" customHeight="1" x14ac:dyDescent="0.25">
      <c r="A67" s="52"/>
      <c r="B67" s="207"/>
      <c r="C67" s="208"/>
      <c r="D67" s="133"/>
      <c r="E67" s="121"/>
      <c r="F67" s="133"/>
      <c r="G67" s="121"/>
      <c r="H67" s="133"/>
      <c r="I67" s="121"/>
    </row>
    <row r="68" spans="1:9" x14ac:dyDescent="0.25">
      <c r="A68" s="204" t="s">
        <v>290</v>
      </c>
      <c r="B68" s="205"/>
      <c r="C68" s="206"/>
      <c r="D68" s="135">
        <f>+D48+D57+D62+D65+D66</f>
        <v>0</v>
      </c>
      <c r="E68" s="123">
        <f t="shared" ref="E68:I68" si="9">+E48+E57+E62+E65+E66</f>
        <v>0</v>
      </c>
      <c r="F68" s="135">
        <f t="shared" si="9"/>
        <v>0</v>
      </c>
      <c r="G68" s="123">
        <f t="shared" si="9"/>
        <v>0</v>
      </c>
      <c r="H68" s="135">
        <f t="shared" si="9"/>
        <v>0</v>
      </c>
      <c r="I68" s="123">
        <f t="shared" si="9"/>
        <v>0</v>
      </c>
    </row>
    <row r="69" spans="1:9" ht="6.75" customHeight="1" x14ac:dyDescent="0.25">
      <c r="A69" s="52"/>
      <c r="B69" s="207"/>
      <c r="C69" s="208"/>
      <c r="D69" s="133"/>
      <c r="E69" s="121"/>
      <c r="F69" s="133"/>
      <c r="G69" s="121"/>
      <c r="H69" s="133"/>
      <c r="I69" s="121"/>
    </row>
    <row r="70" spans="1:9" x14ac:dyDescent="0.25">
      <c r="A70" s="204" t="s">
        <v>291</v>
      </c>
      <c r="B70" s="205"/>
      <c r="C70" s="206"/>
      <c r="D70" s="135">
        <f>+D71</f>
        <v>0</v>
      </c>
      <c r="E70" s="123">
        <f t="shared" ref="E70:H70" si="10">+E71</f>
        <v>0</v>
      </c>
      <c r="F70" s="135">
        <f t="shared" si="10"/>
        <v>0</v>
      </c>
      <c r="G70" s="123">
        <f t="shared" si="10"/>
        <v>0</v>
      </c>
      <c r="H70" s="135">
        <f t="shared" si="10"/>
        <v>0</v>
      </c>
      <c r="I70" s="123">
        <f>+I71</f>
        <v>0</v>
      </c>
    </row>
    <row r="71" spans="1:9" x14ac:dyDescent="0.25">
      <c r="A71" s="49"/>
      <c r="B71" s="209" t="s">
        <v>292</v>
      </c>
      <c r="C71" s="210"/>
      <c r="D71" s="133">
        <v>0</v>
      </c>
      <c r="E71" s="121">
        <v>0</v>
      </c>
      <c r="F71" s="133">
        <v>0</v>
      </c>
      <c r="G71" s="121">
        <v>0</v>
      </c>
      <c r="H71" s="133">
        <v>0</v>
      </c>
      <c r="I71" s="121">
        <f t="shared" si="6"/>
        <v>0</v>
      </c>
    </row>
    <row r="72" spans="1:9" ht="3.75" customHeight="1" x14ac:dyDescent="0.25">
      <c r="A72" s="52"/>
      <c r="B72" s="207"/>
      <c r="C72" s="208"/>
      <c r="D72" s="133"/>
      <c r="E72" s="121"/>
      <c r="F72" s="133"/>
      <c r="G72" s="121"/>
      <c r="H72" s="133"/>
      <c r="I72" s="121"/>
    </row>
    <row r="73" spans="1:9" x14ac:dyDescent="0.25">
      <c r="A73" s="204" t="s">
        <v>293</v>
      </c>
      <c r="B73" s="205"/>
      <c r="C73" s="206"/>
      <c r="D73" s="137">
        <f t="shared" ref="D73:I73" si="11">+D43+D68+D70</f>
        <v>21043057</v>
      </c>
      <c r="E73" s="129">
        <f t="shared" si="11"/>
        <v>1137662</v>
      </c>
      <c r="F73" s="137">
        <f t="shared" si="11"/>
        <v>22180719</v>
      </c>
      <c r="G73" s="129">
        <f t="shared" si="11"/>
        <v>10978246</v>
      </c>
      <c r="H73" s="137">
        <f t="shared" si="11"/>
        <v>10978246</v>
      </c>
      <c r="I73" s="129">
        <f t="shared" si="11"/>
        <v>-10064811</v>
      </c>
    </row>
    <row r="74" spans="1:9" ht="4.5" customHeight="1" x14ac:dyDescent="0.25">
      <c r="A74" s="52"/>
      <c r="B74" s="207"/>
      <c r="C74" s="208"/>
      <c r="D74" s="133"/>
      <c r="E74" s="121"/>
      <c r="F74" s="133"/>
      <c r="G74" s="121"/>
      <c r="H74" s="133"/>
      <c r="I74" s="121"/>
    </row>
    <row r="75" spans="1:9" x14ac:dyDescent="0.25">
      <c r="A75" s="49"/>
      <c r="B75" s="205" t="s">
        <v>294</v>
      </c>
      <c r="C75" s="206"/>
      <c r="D75" s="133"/>
      <c r="E75" s="121"/>
      <c r="F75" s="133"/>
      <c r="G75" s="121"/>
      <c r="H75" s="133"/>
      <c r="I75" s="121"/>
    </row>
    <row r="76" spans="1:9" ht="21" customHeight="1" x14ac:dyDescent="0.25">
      <c r="A76" s="49"/>
      <c r="B76" s="211" t="s">
        <v>295</v>
      </c>
      <c r="C76" s="212"/>
      <c r="D76" s="133">
        <v>0</v>
      </c>
      <c r="E76" s="121">
        <v>0</v>
      </c>
      <c r="F76" s="133">
        <v>0</v>
      </c>
      <c r="G76" s="121">
        <v>0</v>
      </c>
      <c r="H76" s="133">
        <v>0</v>
      </c>
      <c r="I76" s="121">
        <v>0</v>
      </c>
    </row>
    <row r="77" spans="1:9" ht="21" customHeight="1" x14ac:dyDescent="0.25">
      <c r="A77" s="49"/>
      <c r="B77" s="211" t="s">
        <v>296</v>
      </c>
      <c r="C77" s="212"/>
      <c r="D77" s="133">
        <v>0</v>
      </c>
      <c r="E77" s="121">
        <v>0</v>
      </c>
      <c r="F77" s="133">
        <v>0</v>
      </c>
      <c r="G77" s="121">
        <v>0</v>
      </c>
      <c r="H77" s="133">
        <v>0</v>
      </c>
      <c r="I77" s="121">
        <v>0</v>
      </c>
    </row>
    <row r="78" spans="1:9" x14ac:dyDescent="0.25">
      <c r="A78" s="49"/>
      <c r="B78" s="205" t="s">
        <v>297</v>
      </c>
      <c r="C78" s="206"/>
      <c r="D78" s="135">
        <f>+D76+D77</f>
        <v>0</v>
      </c>
      <c r="E78" s="123">
        <f t="shared" ref="E78:I78" si="12">+E76+E77</f>
        <v>0</v>
      </c>
      <c r="F78" s="135">
        <f t="shared" si="12"/>
        <v>0</v>
      </c>
      <c r="G78" s="123">
        <f t="shared" si="12"/>
        <v>0</v>
      </c>
      <c r="H78" s="135">
        <f t="shared" si="12"/>
        <v>0</v>
      </c>
      <c r="I78" s="123">
        <f t="shared" si="12"/>
        <v>0</v>
      </c>
    </row>
    <row r="79" spans="1:9" ht="3.75" customHeight="1" thickBot="1" x14ac:dyDescent="0.3">
      <c r="A79" s="56"/>
      <c r="B79" s="202"/>
      <c r="C79" s="203"/>
      <c r="D79" s="138"/>
      <c r="E79" s="93"/>
      <c r="F79" s="138"/>
      <c r="G79" s="93"/>
      <c r="H79" s="138"/>
      <c r="I79" s="93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H27" sqref="H2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19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0"/>
    </row>
    <row r="3" spans="1:8" x14ac:dyDescent="0.25">
      <c r="A3" s="157" t="s">
        <v>299</v>
      </c>
      <c r="B3" s="183"/>
      <c r="C3" s="183"/>
      <c r="D3" s="183"/>
      <c r="E3" s="183"/>
      <c r="F3" s="183"/>
      <c r="G3" s="183"/>
      <c r="H3" s="220"/>
    </row>
    <row r="4" spans="1:8" x14ac:dyDescent="0.25">
      <c r="A4" s="157" t="s">
        <v>449</v>
      </c>
      <c r="B4" s="183"/>
      <c r="C4" s="183"/>
      <c r="D4" s="183"/>
      <c r="E4" s="183"/>
      <c r="F4" s="183"/>
      <c r="G4" s="183"/>
      <c r="H4" s="220"/>
    </row>
    <row r="5" spans="1:8" ht="11.25" customHeight="1" thickBot="1" x14ac:dyDescent="0.3">
      <c r="A5" s="159" t="s">
        <v>1</v>
      </c>
      <c r="B5" s="184"/>
      <c r="C5" s="184"/>
      <c r="D5" s="184"/>
      <c r="E5" s="184"/>
      <c r="F5" s="184"/>
      <c r="G5" s="184"/>
      <c r="H5" s="221"/>
    </row>
    <row r="6" spans="1:8" ht="15.75" thickBot="1" x14ac:dyDescent="0.3">
      <c r="A6" s="146" t="s">
        <v>2</v>
      </c>
      <c r="B6" s="148"/>
      <c r="C6" s="171" t="s">
        <v>300</v>
      </c>
      <c r="D6" s="172"/>
      <c r="E6" s="172"/>
      <c r="F6" s="172"/>
      <c r="G6" s="173"/>
      <c r="H6" s="191" t="s">
        <v>301</v>
      </c>
    </row>
    <row r="7" spans="1:8" ht="18.75" thickBot="1" x14ac:dyDescent="0.3">
      <c r="A7" s="159"/>
      <c r="B7" s="160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92"/>
    </row>
    <row r="8" spans="1:8" x14ac:dyDescent="0.25">
      <c r="A8" s="222" t="s">
        <v>304</v>
      </c>
      <c r="B8" s="223"/>
      <c r="C8" s="129">
        <f>+C9+C17+C27+C37+C47+C57+C61+C70+C74</f>
        <v>21043057</v>
      </c>
      <c r="D8" s="129">
        <f t="shared" ref="D8:G8" si="0">+D9+D17+D27+D37+D47+D57+D61+D70+D74</f>
        <v>1137662</v>
      </c>
      <c r="E8" s="129">
        <f t="shared" si="0"/>
        <v>22180719</v>
      </c>
      <c r="F8" s="129">
        <f t="shared" si="0"/>
        <v>9304082</v>
      </c>
      <c r="G8" s="129">
        <f t="shared" si="0"/>
        <v>9256329</v>
      </c>
      <c r="H8" s="122">
        <f t="shared" ref="H8:H36" si="1">+E8-F8</f>
        <v>12876637</v>
      </c>
    </row>
    <row r="9" spans="1:8" x14ac:dyDescent="0.25">
      <c r="A9" s="213" t="s">
        <v>305</v>
      </c>
      <c r="B9" s="224"/>
      <c r="C9" s="130">
        <f>+C10+C11+C12+C13+C14+C15+C16</f>
        <v>15708202</v>
      </c>
      <c r="D9" s="130">
        <f>+D10+D11+D12+D13+D14+D15+D16</f>
        <v>423747</v>
      </c>
      <c r="E9" s="130">
        <f t="shared" ref="E9:G9" si="2">+E10+E11+E12+E13+E14+E15+E16</f>
        <v>16131949</v>
      </c>
      <c r="F9" s="130">
        <f t="shared" si="2"/>
        <v>6771979</v>
      </c>
      <c r="G9" s="130">
        <f t="shared" si="2"/>
        <v>6757720</v>
      </c>
      <c r="H9" s="118">
        <f t="shared" si="1"/>
        <v>9359970</v>
      </c>
    </row>
    <row r="10" spans="1:8" x14ac:dyDescent="0.25">
      <c r="A10" s="49"/>
      <c r="B10" s="50" t="s">
        <v>306</v>
      </c>
      <c r="C10" s="130">
        <v>9431256</v>
      </c>
      <c r="D10" s="143">
        <v>0</v>
      </c>
      <c r="E10" s="130">
        <v>9431256</v>
      </c>
      <c r="F10" s="130">
        <v>4551122</v>
      </c>
      <c r="G10" s="130">
        <v>4551122</v>
      </c>
      <c r="H10" s="118">
        <f t="shared" si="1"/>
        <v>4880134</v>
      </c>
    </row>
    <row r="11" spans="1:8" x14ac:dyDescent="0.25">
      <c r="A11" s="49"/>
      <c r="B11" s="50" t="s">
        <v>307</v>
      </c>
      <c r="C11" s="121">
        <v>0</v>
      </c>
      <c r="D11" s="118">
        <v>0</v>
      </c>
      <c r="E11" s="121">
        <v>0</v>
      </c>
      <c r="F11" s="118">
        <v>0</v>
      </c>
      <c r="G11" s="118">
        <v>0</v>
      </c>
      <c r="H11" s="118">
        <f t="shared" si="1"/>
        <v>0</v>
      </c>
    </row>
    <row r="12" spans="1:8" x14ac:dyDescent="0.25">
      <c r="A12" s="49"/>
      <c r="B12" s="50" t="s">
        <v>308</v>
      </c>
      <c r="C12" s="130">
        <v>3870190</v>
      </c>
      <c r="D12" s="120">
        <v>0</v>
      </c>
      <c r="E12" s="130">
        <v>3870190</v>
      </c>
      <c r="F12" s="120">
        <v>673832</v>
      </c>
      <c r="G12" s="120">
        <v>673832</v>
      </c>
      <c r="H12" s="118">
        <f t="shared" si="1"/>
        <v>3196358</v>
      </c>
    </row>
    <row r="13" spans="1:8" x14ac:dyDescent="0.25">
      <c r="A13" s="49"/>
      <c r="B13" s="50" t="s">
        <v>309</v>
      </c>
      <c r="C13" s="121">
        <v>0</v>
      </c>
      <c r="D13" s="118">
        <v>0</v>
      </c>
      <c r="E13" s="121">
        <v>0</v>
      </c>
      <c r="F13" s="118">
        <v>0</v>
      </c>
      <c r="G13" s="118">
        <v>0</v>
      </c>
      <c r="H13" s="118">
        <f t="shared" si="1"/>
        <v>0</v>
      </c>
    </row>
    <row r="14" spans="1:8" x14ac:dyDescent="0.25">
      <c r="A14" s="49"/>
      <c r="B14" s="50" t="s">
        <v>310</v>
      </c>
      <c r="C14" s="130">
        <v>2406756</v>
      </c>
      <c r="D14" s="120">
        <v>423747</v>
      </c>
      <c r="E14" s="130">
        <v>2830503</v>
      </c>
      <c r="F14" s="120">
        <v>1547025</v>
      </c>
      <c r="G14" s="120">
        <v>1532766</v>
      </c>
      <c r="H14" s="118">
        <f t="shared" si="1"/>
        <v>1283478</v>
      </c>
    </row>
    <row r="15" spans="1:8" x14ac:dyDescent="0.25">
      <c r="A15" s="49"/>
      <c r="B15" s="50" t="s">
        <v>311</v>
      </c>
      <c r="C15" s="121">
        <v>0</v>
      </c>
      <c r="D15" s="118"/>
      <c r="E15" s="121">
        <v>0</v>
      </c>
      <c r="F15" s="118"/>
      <c r="G15" s="118"/>
      <c r="H15" s="118">
        <f t="shared" si="1"/>
        <v>0</v>
      </c>
    </row>
    <row r="16" spans="1:8" x14ac:dyDescent="0.25">
      <c r="A16" s="49"/>
      <c r="B16" s="50" t="s">
        <v>312</v>
      </c>
      <c r="C16" s="121">
        <v>0</v>
      </c>
      <c r="D16" s="118">
        <v>0</v>
      </c>
      <c r="E16" s="121">
        <v>0</v>
      </c>
      <c r="F16" s="118">
        <v>0</v>
      </c>
      <c r="G16" s="118">
        <v>0</v>
      </c>
      <c r="H16" s="118">
        <f t="shared" si="1"/>
        <v>0</v>
      </c>
    </row>
    <row r="17" spans="1:8" x14ac:dyDescent="0.25">
      <c r="A17" s="213" t="s">
        <v>313</v>
      </c>
      <c r="B17" s="224"/>
      <c r="C17" s="129">
        <f>+C18+C19+C20+C21+C22+C23+C24+C25+C26</f>
        <v>1342218</v>
      </c>
      <c r="D17" s="141">
        <f t="shared" ref="D17:H17" si="3">+D18+D19+D20+D21+D22+D23+D24+D25+D26</f>
        <v>28883</v>
      </c>
      <c r="E17" s="129">
        <f t="shared" si="3"/>
        <v>1371101</v>
      </c>
      <c r="F17" s="129">
        <f t="shared" si="3"/>
        <v>684754</v>
      </c>
      <c r="G17" s="129">
        <f t="shared" si="3"/>
        <v>678278</v>
      </c>
      <c r="H17" s="123">
        <f t="shared" si="3"/>
        <v>686347</v>
      </c>
    </row>
    <row r="18" spans="1:8" x14ac:dyDescent="0.25">
      <c r="A18" s="49"/>
      <c r="B18" s="50" t="s">
        <v>314</v>
      </c>
      <c r="C18" s="130">
        <v>387960</v>
      </c>
      <c r="D18" s="120">
        <v>13960</v>
      </c>
      <c r="E18" s="130">
        <v>401920</v>
      </c>
      <c r="F18" s="120">
        <v>304441</v>
      </c>
      <c r="G18" s="120">
        <v>304297</v>
      </c>
      <c r="H18" s="118">
        <f t="shared" si="1"/>
        <v>97479</v>
      </c>
    </row>
    <row r="19" spans="1:8" x14ac:dyDescent="0.25">
      <c r="A19" s="49"/>
      <c r="B19" s="50" t="s">
        <v>315</v>
      </c>
      <c r="C19" s="130">
        <v>226920</v>
      </c>
      <c r="D19" s="143">
        <v>0</v>
      </c>
      <c r="E19" s="130">
        <v>226920</v>
      </c>
      <c r="F19" s="120">
        <v>66994</v>
      </c>
      <c r="G19" s="120">
        <v>60662</v>
      </c>
      <c r="H19" s="118">
        <f t="shared" si="1"/>
        <v>159926</v>
      </c>
    </row>
    <row r="20" spans="1:8" x14ac:dyDescent="0.25">
      <c r="A20" s="49"/>
      <c r="B20" s="50" t="s">
        <v>316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8">
        <f t="shared" si="1"/>
        <v>0</v>
      </c>
    </row>
    <row r="21" spans="1:8" x14ac:dyDescent="0.25">
      <c r="A21" s="49"/>
      <c r="B21" s="50" t="s">
        <v>317</v>
      </c>
      <c r="C21" s="130">
        <v>45384</v>
      </c>
      <c r="D21" s="143">
        <v>0</v>
      </c>
      <c r="E21" s="130">
        <v>45384</v>
      </c>
      <c r="F21" s="120">
        <v>13785</v>
      </c>
      <c r="G21" s="120">
        <v>13785</v>
      </c>
      <c r="H21" s="118">
        <f t="shared" si="1"/>
        <v>31599</v>
      </c>
    </row>
    <row r="22" spans="1:8" x14ac:dyDescent="0.25">
      <c r="A22" s="49"/>
      <c r="B22" s="50" t="s">
        <v>318</v>
      </c>
      <c r="C22" s="130">
        <v>2440</v>
      </c>
      <c r="D22" s="143">
        <v>4881</v>
      </c>
      <c r="E22" s="130">
        <v>7321</v>
      </c>
      <c r="F22" s="118">
        <v>7321</v>
      </c>
      <c r="G22" s="118">
        <v>7321</v>
      </c>
      <c r="H22" s="118">
        <f t="shared" si="1"/>
        <v>0</v>
      </c>
    </row>
    <row r="23" spans="1:8" x14ac:dyDescent="0.25">
      <c r="A23" s="49"/>
      <c r="B23" s="50" t="s">
        <v>319</v>
      </c>
      <c r="C23" s="130">
        <v>512400</v>
      </c>
      <c r="D23" s="118">
        <v>0</v>
      </c>
      <c r="E23" s="130">
        <v>512400</v>
      </c>
      <c r="F23" s="120">
        <v>241200</v>
      </c>
      <c r="G23" s="120">
        <v>241200</v>
      </c>
      <c r="H23" s="118">
        <f t="shared" si="1"/>
        <v>271200</v>
      </c>
    </row>
    <row r="24" spans="1:8" x14ac:dyDescent="0.25">
      <c r="A24" s="49"/>
      <c r="B24" s="50" t="s">
        <v>320</v>
      </c>
      <c r="C24" s="130">
        <v>118680</v>
      </c>
      <c r="D24" s="118">
        <v>0</v>
      </c>
      <c r="E24" s="130">
        <v>118680</v>
      </c>
      <c r="F24" s="120">
        <v>578</v>
      </c>
      <c r="G24" s="120">
        <v>578</v>
      </c>
      <c r="H24" s="118">
        <f t="shared" si="1"/>
        <v>118102</v>
      </c>
    </row>
    <row r="25" spans="1:8" x14ac:dyDescent="0.25">
      <c r="A25" s="49"/>
      <c r="B25" s="50" t="s">
        <v>321</v>
      </c>
      <c r="C25" s="121">
        <v>0</v>
      </c>
      <c r="D25" s="118">
        <v>0</v>
      </c>
      <c r="E25" s="121">
        <v>0</v>
      </c>
      <c r="F25" s="118">
        <v>0</v>
      </c>
      <c r="G25" s="118">
        <v>0</v>
      </c>
      <c r="H25" s="118">
        <f t="shared" si="1"/>
        <v>0</v>
      </c>
    </row>
    <row r="26" spans="1:8" x14ac:dyDescent="0.25">
      <c r="A26" s="49"/>
      <c r="B26" s="50" t="s">
        <v>322</v>
      </c>
      <c r="C26" s="130">
        <v>48434</v>
      </c>
      <c r="D26" s="118">
        <v>10042</v>
      </c>
      <c r="E26" s="130">
        <v>58476</v>
      </c>
      <c r="F26" s="120">
        <v>50435</v>
      </c>
      <c r="G26" s="120">
        <v>50435</v>
      </c>
      <c r="H26" s="118">
        <f t="shared" ref="H26" si="4">+E26-F26</f>
        <v>8041</v>
      </c>
    </row>
    <row r="27" spans="1:8" x14ac:dyDescent="0.25">
      <c r="A27" s="213" t="s">
        <v>323</v>
      </c>
      <c r="B27" s="224"/>
      <c r="C27" s="129">
        <f>+C28+C29+C30+C31+C32+C33+C34+C35+C36</f>
        <v>3162260</v>
      </c>
      <c r="D27" s="129">
        <f t="shared" ref="D27:H27" si="5">+D28+D29+D30+D31+D32+D33+D34+D35+D36</f>
        <v>334325</v>
      </c>
      <c r="E27" s="129">
        <f t="shared" si="5"/>
        <v>3496585</v>
      </c>
      <c r="F27" s="129">
        <f t="shared" si="5"/>
        <v>1217433</v>
      </c>
      <c r="G27" s="129">
        <f t="shared" si="5"/>
        <v>1190415</v>
      </c>
      <c r="H27" s="123">
        <f t="shared" si="5"/>
        <v>2279152</v>
      </c>
    </row>
    <row r="28" spans="1:8" x14ac:dyDescent="0.25">
      <c r="A28" s="49"/>
      <c r="B28" s="50" t="s">
        <v>324</v>
      </c>
      <c r="C28" s="130">
        <v>630912</v>
      </c>
      <c r="D28" s="143">
        <v>0</v>
      </c>
      <c r="E28" s="130">
        <v>630912</v>
      </c>
      <c r="F28" s="120">
        <v>141674</v>
      </c>
      <c r="G28" s="120">
        <v>137024</v>
      </c>
      <c r="H28" s="118">
        <f t="shared" si="1"/>
        <v>489238</v>
      </c>
    </row>
    <row r="29" spans="1:8" x14ac:dyDescent="0.25">
      <c r="A29" s="49"/>
      <c r="B29" s="50" t="s">
        <v>325</v>
      </c>
      <c r="C29" s="130">
        <v>594806</v>
      </c>
      <c r="D29" s="143">
        <v>0</v>
      </c>
      <c r="E29" s="130">
        <v>594806</v>
      </c>
      <c r="F29" s="120">
        <v>262503</v>
      </c>
      <c r="G29" s="120">
        <v>262503</v>
      </c>
      <c r="H29" s="118">
        <f t="shared" si="1"/>
        <v>332303</v>
      </c>
    </row>
    <row r="30" spans="1:8" x14ac:dyDescent="0.25">
      <c r="A30" s="49"/>
      <c r="B30" s="50" t="s">
        <v>326</v>
      </c>
      <c r="C30" s="130">
        <v>48000</v>
      </c>
      <c r="D30" s="143">
        <v>0</v>
      </c>
      <c r="E30" s="130">
        <v>48000</v>
      </c>
      <c r="F30" s="120">
        <v>0</v>
      </c>
      <c r="G30" s="120">
        <v>0</v>
      </c>
      <c r="H30" s="118">
        <f t="shared" si="1"/>
        <v>48000</v>
      </c>
    </row>
    <row r="31" spans="1:8" x14ac:dyDescent="0.25">
      <c r="A31" s="49"/>
      <c r="B31" s="50" t="s">
        <v>327</v>
      </c>
      <c r="C31" s="130">
        <v>125490</v>
      </c>
      <c r="D31" s="143">
        <v>0</v>
      </c>
      <c r="E31" s="130">
        <v>125490</v>
      </c>
      <c r="F31" s="120">
        <v>78514</v>
      </c>
      <c r="G31" s="120">
        <v>78514</v>
      </c>
      <c r="H31" s="118">
        <f t="shared" si="1"/>
        <v>46976</v>
      </c>
    </row>
    <row r="32" spans="1:8" x14ac:dyDescent="0.25">
      <c r="A32" s="49"/>
      <c r="B32" s="50" t="s">
        <v>328</v>
      </c>
      <c r="C32" s="130">
        <v>153720</v>
      </c>
      <c r="D32" s="143">
        <v>45000</v>
      </c>
      <c r="E32" s="130">
        <v>198720</v>
      </c>
      <c r="F32" s="120">
        <v>103701</v>
      </c>
      <c r="G32" s="120">
        <v>103701</v>
      </c>
      <c r="H32" s="118">
        <f t="shared" si="1"/>
        <v>95019</v>
      </c>
    </row>
    <row r="33" spans="1:8" x14ac:dyDescent="0.25">
      <c r="A33" s="49"/>
      <c r="B33" s="50" t="s">
        <v>329</v>
      </c>
      <c r="C33" s="130">
        <v>252000</v>
      </c>
      <c r="D33" s="143">
        <v>0</v>
      </c>
      <c r="E33" s="130">
        <v>252000</v>
      </c>
      <c r="F33" s="120">
        <v>56840</v>
      </c>
      <c r="G33" s="120">
        <v>56840</v>
      </c>
      <c r="H33" s="118">
        <f t="shared" si="1"/>
        <v>195160</v>
      </c>
    </row>
    <row r="34" spans="1:8" x14ac:dyDescent="0.25">
      <c r="A34" s="49"/>
      <c r="B34" s="50" t="s">
        <v>330</v>
      </c>
      <c r="C34" s="130">
        <v>279600</v>
      </c>
      <c r="D34" s="143">
        <v>50000</v>
      </c>
      <c r="E34" s="130">
        <v>329600</v>
      </c>
      <c r="F34" s="120">
        <v>144499</v>
      </c>
      <c r="G34" s="120">
        <v>144499</v>
      </c>
      <c r="H34" s="118">
        <f t="shared" si="1"/>
        <v>185101</v>
      </c>
    </row>
    <row r="35" spans="1:8" x14ac:dyDescent="0.25">
      <c r="A35" s="49"/>
      <c r="B35" s="50" t="s">
        <v>331</v>
      </c>
      <c r="C35" s="130">
        <v>426478</v>
      </c>
      <c r="D35" s="120">
        <v>239325</v>
      </c>
      <c r="E35" s="130">
        <v>665803</v>
      </c>
      <c r="F35" s="120">
        <v>219236</v>
      </c>
      <c r="G35" s="120">
        <v>225712</v>
      </c>
      <c r="H35" s="118">
        <f t="shared" si="1"/>
        <v>446567</v>
      </c>
    </row>
    <row r="36" spans="1:8" x14ac:dyDescent="0.25">
      <c r="A36" s="49"/>
      <c r="B36" s="50" t="s">
        <v>332</v>
      </c>
      <c r="C36" s="130">
        <v>651254</v>
      </c>
      <c r="D36" s="120">
        <v>0</v>
      </c>
      <c r="E36" s="130">
        <v>651254</v>
      </c>
      <c r="F36" s="120">
        <v>210466</v>
      </c>
      <c r="G36" s="120">
        <v>181622</v>
      </c>
      <c r="H36" s="118">
        <f t="shared" si="1"/>
        <v>440788</v>
      </c>
    </row>
    <row r="37" spans="1:8" ht="22.5" customHeight="1" x14ac:dyDescent="0.25">
      <c r="A37" s="225" t="s">
        <v>333</v>
      </c>
      <c r="B37" s="226"/>
      <c r="C37" s="123">
        <f>+C38+C39+C40+C41+C42+C43+C44+C45+C46</f>
        <v>0</v>
      </c>
      <c r="D37" s="123">
        <f t="shared" ref="D37:H37" si="6">+D38+D39+D40+D41+D42+D43+D44+D45+D46</f>
        <v>0</v>
      </c>
      <c r="E37" s="123">
        <f t="shared" si="6"/>
        <v>0</v>
      </c>
      <c r="F37" s="123">
        <f t="shared" si="6"/>
        <v>0</v>
      </c>
      <c r="G37" s="123">
        <f t="shared" si="6"/>
        <v>0</v>
      </c>
      <c r="H37" s="123">
        <f t="shared" si="6"/>
        <v>0</v>
      </c>
    </row>
    <row r="38" spans="1:8" x14ac:dyDescent="0.25">
      <c r="A38" s="49"/>
      <c r="B38" s="50" t="s">
        <v>334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18">
        <f t="shared" ref="H38:H81" si="7">+E38-F38</f>
        <v>0</v>
      </c>
    </row>
    <row r="39" spans="1:8" x14ac:dyDescent="0.25">
      <c r="A39" s="49"/>
      <c r="B39" s="50" t="s">
        <v>335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18">
        <f t="shared" si="7"/>
        <v>0</v>
      </c>
    </row>
    <row r="40" spans="1:8" x14ac:dyDescent="0.25">
      <c r="A40" s="49"/>
      <c r="B40" s="50" t="s">
        <v>336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18">
        <f t="shared" si="7"/>
        <v>0</v>
      </c>
    </row>
    <row r="41" spans="1:8" x14ac:dyDescent="0.25">
      <c r="A41" s="49"/>
      <c r="B41" s="50" t="s">
        <v>337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18">
        <f t="shared" si="7"/>
        <v>0</v>
      </c>
    </row>
    <row r="42" spans="1:8" x14ac:dyDescent="0.25">
      <c r="A42" s="49"/>
      <c r="B42" s="50" t="s">
        <v>338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18">
        <f t="shared" si="7"/>
        <v>0</v>
      </c>
    </row>
    <row r="43" spans="1:8" x14ac:dyDescent="0.25">
      <c r="A43" s="49"/>
      <c r="B43" s="50" t="s">
        <v>339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18">
        <f t="shared" si="7"/>
        <v>0</v>
      </c>
    </row>
    <row r="44" spans="1:8" x14ac:dyDescent="0.25">
      <c r="A44" s="49"/>
      <c r="B44" s="50" t="s">
        <v>340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18">
        <f t="shared" si="7"/>
        <v>0</v>
      </c>
    </row>
    <row r="45" spans="1:8" x14ac:dyDescent="0.25">
      <c r="A45" s="49"/>
      <c r="B45" s="50" t="s">
        <v>341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18">
        <f t="shared" si="7"/>
        <v>0</v>
      </c>
    </row>
    <row r="46" spans="1:8" x14ac:dyDescent="0.25">
      <c r="A46" s="49"/>
      <c r="B46" s="50" t="s">
        <v>342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18">
        <f t="shared" si="7"/>
        <v>0</v>
      </c>
    </row>
    <row r="47" spans="1:8" x14ac:dyDescent="0.25">
      <c r="A47" s="213" t="s">
        <v>343</v>
      </c>
      <c r="B47" s="224"/>
      <c r="C47" s="129">
        <f t="shared" ref="C47:H47" si="8">+C48+C49+C50+C51+C52+C53+C54+C55+C56</f>
        <v>830377</v>
      </c>
      <c r="D47" s="129">
        <f t="shared" si="8"/>
        <v>350707</v>
      </c>
      <c r="E47" s="129">
        <f t="shared" si="8"/>
        <v>1181084</v>
      </c>
      <c r="F47" s="129">
        <f t="shared" si="8"/>
        <v>629916</v>
      </c>
      <c r="G47" s="129">
        <f t="shared" si="8"/>
        <v>629916</v>
      </c>
      <c r="H47" s="129">
        <f t="shared" si="8"/>
        <v>551168</v>
      </c>
    </row>
    <row r="48" spans="1:8" x14ac:dyDescent="0.25">
      <c r="A48" s="49"/>
      <c r="B48" s="50" t="s">
        <v>344</v>
      </c>
      <c r="C48" s="130">
        <v>236377</v>
      </c>
      <c r="D48" s="143">
        <v>217705</v>
      </c>
      <c r="E48" s="130">
        <v>454082</v>
      </c>
      <c r="F48" s="120">
        <v>146914</v>
      </c>
      <c r="G48" s="120">
        <v>146914</v>
      </c>
      <c r="H48" s="120">
        <f t="shared" si="7"/>
        <v>307168</v>
      </c>
    </row>
    <row r="49" spans="1:8" x14ac:dyDescent="0.25">
      <c r="A49" s="49"/>
      <c r="B49" s="50" t="s">
        <v>345</v>
      </c>
      <c r="C49" s="121">
        <v>0</v>
      </c>
      <c r="D49" s="121">
        <v>28999</v>
      </c>
      <c r="E49" s="121">
        <v>28999</v>
      </c>
      <c r="F49" s="121">
        <v>28999</v>
      </c>
      <c r="G49" s="121">
        <v>28999</v>
      </c>
      <c r="H49" s="118">
        <f t="shared" si="7"/>
        <v>0</v>
      </c>
    </row>
    <row r="50" spans="1:8" x14ac:dyDescent="0.25">
      <c r="A50" s="49"/>
      <c r="B50" s="50" t="s">
        <v>346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18">
        <f t="shared" si="7"/>
        <v>0</v>
      </c>
    </row>
    <row r="51" spans="1:8" x14ac:dyDescent="0.25">
      <c r="A51" s="49"/>
      <c r="B51" s="50" t="s">
        <v>347</v>
      </c>
      <c r="C51" s="121">
        <v>350000</v>
      </c>
      <c r="D51" s="121">
        <v>69718</v>
      </c>
      <c r="E51" s="121">
        <v>419718</v>
      </c>
      <c r="F51" s="121">
        <v>419718</v>
      </c>
      <c r="G51" s="121">
        <v>419718</v>
      </c>
      <c r="H51" s="118">
        <f t="shared" si="7"/>
        <v>0</v>
      </c>
    </row>
    <row r="52" spans="1:8" x14ac:dyDescent="0.25">
      <c r="A52" s="49"/>
      <c r="B52" s="50" t="s">
        <v>348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18">
        <f t="shared" si="7"/>
        <v>0</v>
      </c>
    </row>
    <row r="53" spans="1:8" x14ac:dyDescent="0.25">
      <c r="A53" s="49"/>
      <c r="B53" s="50" t="s">
        <v>349</v>
      </c>
      <c r="C53" s="121">
        <v>0</v>
      </c>
      <c r="D53" s="121">
        <v>34285</v>
      </c>
      <c r="E53" s="121">
        <v>34285</v>
      </c>
      <c r="F53" s="121">
        <v>34285</v>
      </c>
      <c r="G53" s="121">
        <v>34285</v>
      </c>
      <c r="H53" s="118">
        <f t="shared" si="7"/>
        <v>0</v>
      </c>
    </row>
    <row r="54" spans="1:8" x14ac:dyDescent="0.25">
      <c r="A54" s="49"/>
      <c r="B54" s="50" t="s">
        <v>350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18">
        <f t="shared" si="7"/>
        <v>0</v>
      </c>
    </row>
    <row r="55" spans="1:8" x14ac:dyDescent="0.25">
      <c r="A55" s="49"/>
      <c r="B55" s="50" t="s">
        <v>351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18">
        <f t="shared" si="7"/>
        <v>0</v>
      </c>
    </row>
    <row r="56" spans="1:8" x14ac:dyDescent="0.25">
      <c r="A56" s="49"/>
      <c r="B56" s="50" t="s">
        <v>352</v>
      </c>
      <c r="C56" s="121">
        <v>244000</v>
      </c>
      <c r="D56" s="121">
        <v>0</v>
      </c>
      <c r="E56" s="121">
        <v>244000</v>
      </c>
      <c r="F56" s="121">
        <v>0</v>
      </c>
      <c r="G56" s="121">
        <v>0</v>
      </c>
      <c r="H56" s="118">
        <f t="shared" si="7"/>
        <v>244000</v>
      </c>
    </row>
    <row r="57" spans="1:8" x14ac:dyDescent="0.25">
      <c r="A57" s="213" t="s">
        <v>353</v>
      </c>
      <c r="B57" s="224"/>
      <c r="C57" s="123">
        <f>+C58+C59+C60</f>
        <v>0</v>
      </c>
      <c r="D57" s="123">
        <f t="shared" ref="D57:H57" si="9">+D58+D59+D60</f>
        <v>0</v>
      </c>
      <c r="E57" s="123">
        <f t="shared" si="9"/>
        <v>0</v>
      </c>
      <c r="F57" s="123">
        <f t="shared" si="9"/>
        <v>0</v>
      </c>
      <c r="G57" s="123">
        <f t="shared" si="9"/>
        <v>0</v>
      </c>
      <c r="H57" s="123">
        <f t="shared" si="9"/>
        <v>0</v>
      </c>
    </row>
    <row r="58" spans="1:8" x14ac:dyDescent="0.25">
      <c r="A58" s="49"/>
      <c r="B58" s="50" t="s">
        <v>354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18">
        <f t="shared" si="7"/>
        <v>0</v>
      </c>
    </row>
    <row r="59" spans="1:8" x14ac:dyDescent="0.25">
      <c r="A59" s="49"/>
      <c r="B59" s="50" t="s">
        <v>355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18">
        <f t="shared" si="7"/>
        <v>0</v>
      </c>
    </row>
    <row r="60" spans="1:8" x14ac:dyDescent="0.25">
      <c r="A60" s="49"/>
      <c r="B60" s="50" t="s">
        <v>356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18">
        <f t="shared" si="7"/>
        <v>0</v>
      </c>
    </row>
    <row r="61" spans="1:8" x14ac:dyDescent="0.25">
      <c r="A61" s="213" t="s">
        <v>357</v>
      </c>
      <c r="B61" s="224"/>
      <c r="C61" s="123">
        <f>+C62+C63+C64+C65+C66+C68+C66+C69</f>
        <v>0</v>
      </c>
      <c r="D61" s="123">
        <f t="shared" ref="D61:H61" si="10">+D62+D63+D64+D65+D66+D68+D66+D69</f>
        <v>0</v>
      </c>
      <c r="E61" s="123">
        <f t="shared" si="10"/>
        <v>0</v>
      </c>
      <c r="F61" s="123">
        <f t="shared" si="10"/>
        <v>0</v>
      </c>
      <c r="G61" s="123">
        <f t="shared" si="10"/>
        <v>0</v>
      </c>
      <c r="H61" s="123">
        <f t="shared" si="10"/>
        <v>0</v>
      </c>
    </row>
    <row r="62" spans="1:8" x14ac:dyDescent="0.25">
      <c r="A62" s="49"/>
      <c r="B62" s="50" t="s">
        <v>358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18">
        <f t="shared" si="7"/>
        <v>0</v>
      </c>
    </row>
    <row r="63" spans="1:8" x14ac:dyDescent="0.25">
      <c r="A63" s="49"/>
      <c r="B63" s="50" t="s">
        <v>359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18">
        <f t="shared" si="7"/>
        <v>0</v>
      </c>
    </row>
    <row r="64" spans="1:8" x14ac:dyDescent="0.25">
      <c r="A64" s="49"/>
      <c r="B64" s="50" t="s">
        <v>360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18">
        <f t="shared" si="7"/>
        <v>0</v>
      </c>
    </row>
    <row r="65" spans="1:8" x14ac:dyDescent="0.25">
      <c r="A65" s="49"/>
      <c r="B65" s="50" t="s">
        <v>361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18">
        <f t="shared" si="7"/>
        <v>0</v>
      </c>
    </row>
    <row r="66" spans="1:8" x14ac:dyDescent="0.25">
      <c r="A66" s="49"/>
      <c r="B66" s="50" t="s">
        <v>362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18">
        <f t="shared" si="7"/>
        <v>0</v>
      </c>
    </row>
    <row r="67" spans="1:8" x14ac:dyDescent="0.25">
      <c r="A67" s="49"/>
      <c r="B67" s="50" t="s">
        <v>363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18">
        <f t="shared" si="7"/>
        <v>0</v>
      </c>
    </row>
    <row r="68" spans="1:8" x14ac:dyDescent="0.25">
      <c r="A68" s="49"/>
      <c r="B68" s="50" t="s">
        <v>364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18">
        <f t="shared" si="7"/>
        <v>0</v>
      </c>
    </row>
    <row r="69" spans="1:8" x14ac:dyDescent="0.25">
      <c r="A69" s="49"/>
      <c r="B69" s="50" t="s">
        <v>365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18">
        <f t="shared" si="7"/>
        <v>0</v>
      </c>
    </row>
    <row r="70" spans="1:8" x14ac:dyDescent="0.25">
      <c r="A70" s="213" t="s">
        <v>366</v>
      </c>
      <c r="B70" s="224"/>
      <c r="C70" s="123">
        <f>+C71+C72+C73</f>
        <v>0</v>
      </c>
      <c r="D70" s="123">
        <f t="shared" ref="D70:H70" si="11">+D71+D72+D73</f>
        <v>0</v>
      </c>
      <c r="E70" s="123">
        <f t="shared" si="11"/>
        <v>0</v>
      </c>
      <c r="F70" s="123">
        <f t="shared" si="11"/>
        <v>0</v>
      </c>
      <c r="G70" s="123">
        <f t="shared" si="11"/>
        <v>0</v>
      </c>
      <c r="H70" s="123">
        <f t="shared" si="11"/>
        <v>0</v>
      </c>
    </row>
    <row r="71" spans="1:8" x14ac:dyDescent="0.25">
      <c r="A71" s="49"/>
      <c r="B71" s="50" t="s">
        <v>367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18">
        <f t="shared" si="7"/>
        <v>0</v>
      </c>
    </row>
    <row r="72" spans="1:8" x14ac:dyDescent="0.25">
      <c r="A72" s="49"/>
      <c r="B72" s="50" t="s">
        <v>368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18">
        <f t="shared" si="7"/>
        <v>0</v>
      </c>
    </row>
    <row r="73" spans="1:8" x14ac:dyDescent="0.25">
      <c r="A73" s="49"/>
      <c r="B73" s="50" t="s">
        <v>369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18">
        <f t="shared" si="7"/>
        <v>0</v>
      </c>
    </row>
    <row r="74" spans="1:8" x14ac:dyDescent="0.25">
      <c r="A74" s="213" t="s">
        <v>370</v>
      </c>
      <c r="B74" s="224"/>
      <c r="C74" s="123">
        <f>+C75+C76+C77+C78+C79+C80+C81</f>
        <v>0</v>
      </c>
      <c r="D74" s="123">
        <f t="shared" ref="D74:H74" si="12">+D75+D76+D77+D78+D79+D80+D81</f>
        <v>0</v>
      </c>
      <c r="E74" s="123">
        <f t="shared" si="12"/>
        <v>0</v>
      </c>
      <c r="F74" s="123">
        <f t="shared" si="12"/>
        <v>0</v>
      </c>
      <c r="G74" s="123">
        <f t="shared" si="12"/>
        <v>0</v>
      </c>
      <c r="H74" s="123">
        <f t="shared" si="12"/>
        <v>0</v>
      </c>
    </row>
    <row r="75" spans="1:8" x14ac:dyDescent="0.25">
      <c r="A75" s="49"/>
      <c r="B75" s="50" t="s">
        <v>371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18">
        <f t="shared" si="7"/>
        <v>0</v>
      </c>
    </row>
    <row r="76" spans="1:8" x14ac:dyDescent="0.25">
      <c r="A76" s="49"/>
      <c r="B76" s="50" t="s">
        <v>372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18">
        <f t="shared" si="7"/>
        <v>0</v>
      </c>
    </row>
    <row r="77" spans="1:8" x14ac:dyDescent="0.25">
      <c r="A77" s="49"/>
      <c r="B77" s="50" t="s">
        <v>373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18">
        <f t="shared" si="7"/>
        <v>0</v>
      </c>
    </row>
    <row r="78" spans="1:8" x14ac:dyDescent="0.25">
      <c r="A78" s="49"/>
      <c r="B78" s="50" t="s">
        <v>374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8">
        <f t="shared" si="7"/>
        <v>0</v>
      </c>
    </row>
    <row r="79" spans="1:8" x14ac:dyDescent="0.25">
      <c r="A79" s="49"/>
      <c r="B79" s="50" t="s">
        <v>375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18">
        <f t="shared" si="7"/>
        <v>0</v>
      </c>
    </row>
    <row r="80" spans="1:8" x14ac:dyDescent="0.25">
      <c r="A80" s="49"/>
      <c r="B80" s="50" t="s">
        <v>376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18">
        <f t="shared" si="7"/>
        <v>0</v>
      </c>
    </row>
    <row r="81" spans="1:8" x14ac:dyDescent="0.25">
      <c r="A81" s="49"/>
      <c r="B81" s="50" t="s">
        <v>377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18">
        <f t="shared" si="7"/>
        <v>0</v>
      </c>
    </row>
    <row r="82" spans="1:8" ht="3.75" customHeight="1" thickBot="1" x14ac:dyDescent="0.3">
      <c r="A82" s="227"/>
      <c r="B82" s="228"/>
      <c r="C82" s="124"/>
      <c r="D82" s="125"/>
      <c r="E82" s="125"/>
      <c r="F82" s="125"/>
      <c r="G82" s="125"/>
      <c r="H82" s="125"/>
    </row>
    <row r="83" spans="1:8" ht="15.75" thickBot="1" x14ac:dyDescent="0.3">
      <c r="A83" s="18"/>
      <c r="B83" s="18"/>
      <c r="C83" s="126"/>
      <c r="D83" s="126"/>
      <c r="E83" s="126"/>
      <c r="F83" s="126"/>
      <c r="G83" s="126"/>
      <c r="H83" s="126"/>
    </row>
    <row r="84" spans="1:8" x14ac:dyDescent="0.25">
      <c r="A84" s="229"/>
      <c r="B84" s="230"/>
      <c r="C84" s="231">
        <f>+C86+C94+C104+C114+C124+C134+C138+C147+C151</f>
        <v>0</v>
      </c>
      <c r="D84" s="231">
        <f t="shared" ref="D84:H84" si="13">+D86+D94+D104+D114+D124+D134+D138+D147+D151</f>
        <v>0</v>
      </c>
      <c r="E84" s="231">
        <f t="shared" si="13"/>
        <v>0</v>
      </c>
      <c r="F84" s="231">
        <f t="shared" si="13"/>
        <v>0</v>
      </c>
      <c r="G84" s="231">
        <f t="shared" si="13"/>
        <v>0</v>
      </c>
      <c r="H84" s="231">
        <f t="shared" si="13"/>
        <v>0</v>
      </c>
    </row>
    <row r="85" spans="1:8" x14ac:dyDescent="0.25">
      <c r="A85" s="204" t="s">
        <v>434</v>
      </c>
      <c r="B85" s="218"/>
      <c r="C85" s="181"/>
      <c r="D85" s="181"/>
      <c r="E85" s="181"/>
      <c r="F85" s="181"/>
      <c r="G85" s="181"/>
      <c r="H85" s="181"/>
    </row>
    <row r="86" spans="1:8" x14ac:dyDescent="0.25">
      <c r="A86" s="213" t="s">
        <v>305</v>
      </c>
      <c r="B86" s="224"/>
      <c r="C86" s="121">
        <f>+C87+C88+C89+C90+C91+C92+C93</f>
        <v>0</v>
      </c>
      <c r="D86" s="121">
        <f t="shared" ref="D86:H86" si="14">+D87+D88+D89+D90+D91+D92+D93</f>
        <v>0</v>
      </c>
      <c r="E86" s="121">
        <f t="shared" si="14"/>
        <v>0</v>
      </c>
      <c r="F86" s="121">
        <f t="shared" si="14"/>
        <v>0</v>
      </c>
      <c r="G86" s="121">
        <f t="shared" si="14"/>
        <v>0</v>
      </c>
      <c r="H86" s="121">
        <f t="shared" si="14"/>
        <v>0</v>
      </c>
    </row>
    <row r="87" spans="1:8" x14ac:dyDescent="0.25">
      <c r="A87" s="49"/>
      <c r="B87" s="50" t="s">
        <v>306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18">
        <f t="shared" ref="H87:H152" si="15">+E87-F87</f>
        <v>0</v>
      </c>
    </row>
    <row r="88" spans="1:8" x14ac:dyDescent="0.25">
      <c r="A88" s="49"/>
      <c r="B88" s="50" t="s">
        <v>307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18">
        <f t="shared" si="15"/>
        <v>0</v>
      </c>
    </row>
    <row r="89" spans="1:8" x14ac:dyDescent="0.25">
      <c r="A89" s="49"/>
      <c r="B89" s="50" t="s">
        <v>308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18">
        <f t="shared" si="15"/>
        <v>0</v>
      </c>
    </row>
    <row r="90" spans="1:8" x14ac:dyDescent="0.25">
      <c r="A90" s="49"/>
      <c r="B90" s="50" t="s">
        <v>309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18">
        <f t="shared" si="15"/>
        <v>0</v>
      </c>
    </row>
    <row r="91" spans="1:8" x14ac:dyDescent="0.25">
      <c r="A91" s="49"/>
      <c r="B91" s="50" t="s">
        <v>310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18">
        <f t="shared" si="15"/>
        <v>0</v>
      </c>
    </row>
    <row r="92" spans="1:8" x14ac:dyDescent="0.25">
      <c r="A92" s="49"/>
      <c r="B92" s="50" t="s">
        <v>311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18">
        <f t="shared" si="15"/>
        <v>0</v>
      </c>
    </row>
    <row r="93" spans="1:8" x14ac:dyDescent="0.25">
      <c r="A93" s="49"/>
      <c r="B93" s="50" t="s">
        <v>312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18">
        <f t="shared" si="15"/>
        <v>0</v>
      </c>
    </row>
    <row r="94" spans="1:8" x14ac:dyDescent="0.25">
      <c r="A94" s="213" t="s">
        <v>313</v>
      </c>
      <c r="B94" s="224"/>
      <c r="C94" s="121">
        <f>+C95+C96+C97+C98+C99+C100+C101+C102+C103</f>
        <v>0</v>
      </c>
      <c r="D94" s="121">
        <f t="shared" ref="D94:H94" si="16">+D95+D96+D97+D98+D99+D100+D101+D102+D103</f>
        <v>0</v>
      </c>
      <c r="E94" s="121">
        <f t="shared" si="16"/>
        <v>0</v>
      </c>
      <c r="F94" s="121">
        <f t="shared" si="16"/>
        <v>0</v>
      </c>
      <c r="G94" s="121">
        <f t="shared" si="16"/>
        <v>0</v>
      </c>
      <c r="H94" s="121">
        <f t="shared" si="16"/>
        <v>0</v>
      </c>
    </row>
    <row r="95" spans="1:8" x14ac:dyDescent="0.25">
      <c r="A95" s="49"/>
      <c r="B95" s="50" t="s">
        <v>314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18">
        <f t="shared" si="15"/>
        <v>0</v>
      </c>
    </row>
    <row r="96" spans="1:8" x14ac:dyDescent="0.25">
      <c r="A96" s="49"/>
      <c r="B96" s="50" t="s">
        <v>315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18">
        <f t="shared" si="15"/>
        <v>0</v>
      </c>
    </row>
    <row r="97" spans="1:8" x14ac:dyDescent="0.25">
      <c r="A97" s="49"/>
      <c r="B97" s="50" t="s">
        <v>316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18">
        <f t="shared" si="15"/>
        <v>0</v>
      </c>
    </row>
    <row r="98" spans="1:8" x14ac:dyDescent="0.25">
      <c r="A98" s="49"/>
      <c r="B98" s="50" t="s">
        <v>317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18">
        <f t="shared" si="15"/>
        <v>0</v>
      </c>
    </row>
    <row r="99" spans="1:8" x14ac:dyDescent="0.25">
      <c r="A99" s="49"/>
      <c r="B99" s="50" t="s">
        <v>318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18">
        <f t="shared" si="15"/>
        <v>0</v>
      </c>
    </row>
    <row r="100" spans="1:8" x14ac:dyDescent="0.25">
      <c r="A100" s="49"/>
      <c r="B100" s="50" t="s">
        <v>319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18">
        <f t="shared" si="15"/>
        <v>0</v>
      </c>
    </row>
    <row r="101" spans="1:8" x14ac:dyDescent="0.25">
      <c r="A101" s="49"/>
      <c r="B101" s="50" t="s">
        <v>320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18">
        <f t="shared" si="15"/>
        <v>0</v>
      </c>
    </row>
    <row r="102" spans="1:8" x14ac:dyDescent="0.25">
      <c r="A102" s="49"/>
      <c r="B102" s="50" t="s">
        <v>321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18">
        <f t="shared" si="15"/>
        <v>0</v>
      </c>
    </row>
    <row r="103" spans="1:8" x14ac:dyDescent="0.25">
      <c r="A103" s="49"/>
      <c r="B103" s="50" t="s">
        <v>322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18">
        <f t="shared" si="15"/>
        <v>0</v>
      </c>
    </row>
    <row r="104" spans="1:8" x14ac:dyDescent="0.25">
      <c r="A104" s="213" t="s">
        <v>323</v>
      </c>
      <c r="B104" s="224"/>
      <c r="C104" s="121">
        <f>+C105+C106+C107+C108+C109+C110+C111+C112+C113</f>
        <v>0</v>
      </c>
      <c r="D104" s="121">
        <f t="shared" ref="D104:H104" si="17">+D105+D106+D107+D108+D109+D110+D111+D112+D113</f>
        <v>0</v>
      </c>
      <c r="E104" s="121">
        <f t="shared" si="17"/>
        <v>0</v>
      </c>
      <c r="F104" s="121">
        <f t="shared" si="17"/>
        <v>0</v>
      </c>
      <c r="G104" s="121">
        <f t="shared" si="17"/>
        <v>0</v>
      </c>
      <c r="H104" s="121">
        <f t="shared" si="17"/>
        <v>0</v>
      </c>
    </row>
    <row r="105" spans="1:8" x14ac:dyDescent="0.25">
      <c r="A105" s="49"/>
      <c r="B105" s="50" t="s">
        <v>324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18">
        <f t="shared" si="15"/>
        <v>0</v>
      </c>
    </row>
    <row r="106" spans="1:8" x14ac:dyDescent="0.25">
      <c r="A106" s="49"/>
      <c r="B106" s="50" t="s">
        <v>325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18">
        <f t="shared" si="15"/>
        <v>0</v>
      </c>
    </row>
    <row r="107" spans="1:8" x14ac:dyDescent="0.25">
      <c r="A107" s="49"/>
      <c r="B107" s="50" t="s">
        <v>326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8">
        <f t="shared" si="15"/>
        <v>0</v>
      </c>
    </row>
    <row r="108" spans="1:8" x14ac:dyDescent="0.25">
      <c r="A108" s="49"/>
      <c r="B108" s="50" t="s">
        <v>327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18">
        <f t="shared" si="15"/>
        <v>0</v>
      </c>
    </row>
    <row r="109" spans="1:8" x14ac:dyDescent="0.25">
      <c r="A109" s="49"/>
      <c r="B109" s="50" t="s">
        <v>328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18">
        <f t="shared" si="15"/>
        <v>0</v>
      </c>
    </row>
    <row r="110" spans="1:8" x14ac:dyDescent="0.25">
      <c r="A110" s="49"/>
      <c r="B110" s="50" t="s">
        <v>329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18">
        <f t="shared" si="15"/>
        <v>0</v>
      </c>
    </row>
    <row r="111" spans="1:8" x14ac:dyDescent="0.25">
      <c r="A111" s="49"/>
      <c r="B111" s="50" t="s">
        <v>330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18">
        <f t="shared" si="15"/>
        <v>0</v>
      </c>
    </row>
    <row r="112" spans="1:8" x14ac:dyDescent="0.25">
      <c r="A112" s="49"/>
      <c r="B112" s="50" t="s">
        <v>331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18">
        <f t="shared" si="15"/>
        <v>0</v>
      </c>
    </row>
    <row r="113" spans="1:8" x14ac:dyDescent="0.25">
      <c r="A113" s="49"/>
      <c r="B113" s="50" t="s">
        <v>332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18">
        <f t="shared" si="15"/>
        <v>0</v>
      </c>
    </row>
    <row r="114" spans="1:8" ht="21" customHeight="1" x14ac:dyDescent="0.25">
      <c r="A114" s="225" t="s">
        <v>333</v>
      </c>
      <c r="B114" s="226"/>
      <c r="C114" s="121">
        <f>+C115+C116+C117+C118+C119+C120+C121+C122+C123</f>
        <v>0</v>
      </c>
      <c r="D114" s="121">
        <f t="shared" ref="D114:H114" si="18">+D115+D116+D117+D118+D119+D120+D121+D122+D123</f>
        <v>0</v>
      </c>
      <c r="E114" s="121">
        <f t="shared" si="18"/>
        <v>0</v>
      </c>
      <c r="F114" s="121">
        <f t="shared" si="18"/>
        <v>0</v>
      </c>
      <c r="G114" s="121">
        <f t="shared" si="18"/>
        <v>0</v>
      </c>
      <c r="H114" s="121">
        <f t="shared" si="18"/>
        <v>0</v>
      </c>
    </row>
    <row r="115" spans="1:8" x14ac:dyDescent="0.25">
      <c r="A115" s="49"/>
      <c r="B115" s="50" t="s">
        <v>334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18">
        <f t="shared" si="15"/>
        <v>0</v>
      </c>
    </row>
    <row r="116" spans="1:8" x14ac:dyDescent="0.25">
      <c r="A116" s="49"/>
      <c r="B116" s="50" t="s">
        <v>335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18">
        <f t="shared" si="15"/>
        <v>0</v>
      </c>
    </row>
    <row r="117" spans="1:8" x14ac:dyDescent="0.25">
      <c r="A117" s="49"/>
      <c r="B117" s="50" t="s">
        <v>336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18">
        <f t="shared" si="15"/>
        <v>0</v>
      </c>
    </row>
    <row r="118" spans="1:8" x14ac:dyDescent="0.25">
      <c r="A118" s="49"/>
      <c r="B118" s="50" t="s">
        <v>337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18">
        <f t="shared" si="15"/>
        <v>0</v>
      </c>
    </row>
    <row r="119" spans="1:8" x14ac:dyDescent="0.25">
      <c r="A119" s="49"/>
      <c r="B119" s="50" t="s">
        <v>338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18">
        <f t="shared" si="15"/>
        <v>0</v>
      </c>
    </row>
    <row r="120" spans="1:8" x14ac:dyDescent="0.25">
      <c r="A120" s="49"/>
      <c r="B120" s="50" t="s">
        <v>339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18">
        <f t="shared" si="15"/>
        <v>0</v>
      </c>
    </row>
    <row r="121" spans="1:8" x14ac:dyDescent="0.25">
      <c r="A121" s="49"/>
      <c r="B121" s="50" t="s">
        <v>340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18">
        <f t="shared" si="15"/>
        <v>0</v>
      </c>
    </row>
    <row r="122" spans="1:8" x14ac:dyDescent="0.25">
      <c r="A122" s="49"/>
      <c r="B122" s="50" t="s">
        <v>341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18">
        <f t="shared" si="15"/>
        <v>0</v>
      </c>
    </row>
    <row r="123" spans="1:8" x14ac:dyDescent="0.25">
      <c r="A123" s="49"/>
      <c r="B123" s="50" t="s">
        <v>342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18">
        <f t="shared" si="15"/>
        <v>0</v>
      </c>
    </row>
    <row r="124" spans="1:8" x14ac:dyDescent="0.25">
      <c r="A124" s="213" t="s">
        <v>343</v>
      </c>
      <c r="B124" s="224"/>
      <c r="C124" s="121">
        <f>+C125+C126+C127+C128+C129+C130+C131+C132+C133</f>
        <v>0</v>
      </c>
      <c r="D124" s="121">
        <f t="shared" ref="D124:H124" si="19">+D125+D126+D127+D128+D129+D130+D131+D132+D133</f>
        <v>0</v>
      </c>
      <c r="E124" s="121">
        <f t="shared" si="19"/>
        <v>0</v>
      </c>
      <c r="F124" s="121">
        <f t="shared" si="19"/>
        <v>0</v>
      </c>
      <c r="G124" s="121">
        <f t="shared" si="19"/>
        <v>0</v>
      </c>
      <c r="H124" s="121">
        <f t="shared" si="19"/>
        <v>0</v>
      </c>
    </row>
    <row r="125" spans="1:8" x14ac:dyDescent="0.25">
      <c r="A125" s="49"/>
      <c r="B125" s="50" t="s">
        <v>344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18">
        <f t="shared" si="15"/>
        <v>0</v>
      </c>
    </row>
    <row r="126" spans="1:8" x14ac:dyDescent="0.25">
      <c r="A126" s="49"/>
      <c r="B126" s="50" t="s">
        <v>345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18">
        <f t="shared" si="15"/>
        <v>0</v>
      </c>
    </row>
    <row r="127" spans="1:8" x14ac:dyDescent="0.25">
      <c r="A127" s="49"/>
      <c r="B127" s="50" t="s">
        <v>346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18">
        <f t="shared" si="15"/>
        <v>0</v>
      </c>
    </row>
    <row r="128" spans="1:8" x14ac:dyDescent="0.25">
      <c r="A128" s="49"/>
      <c r="B128" s="50" t="s">
        <v>347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18">
        <f t="shared" si="15"/>
        <v>0</v>
      </c>
    </row>
    <row r="129" spans="1:8" x14ac:dyDescent="0.25">
      <c r="A129" s="49"/>
      <c r="B129" s="50" t="s">
        <v>348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18">
        <f t="shared" si="15"/>
        <v>0</v>
      </c>
    </row>
    <row r="130" spans="1:8" x14ac:dyDescent="0.25">
      <c r="A130" s="49"/>
      <c r="B130" s="50" t="s">
        <v>349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18">
        <f t="shared" si="15"/>
        <v>0</v>
      </c>
    </row>
    <row r="131" spans="1:8" x14ac:dyDescent="0.25">
      <c r="A131" s="49"/>
      <c r="B131" s="50" t="s">
        <v>350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18">
        <f t="shared" si="15"/>
        <v>0</v>
      </c>
    </row>
    <row r="132" spans="1:8" x14ac:dyDescent="0.25">
      <c r="A132" s="49"/>
      <c r="B132" s="50" t="s">
        <v>351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18">
        <f t="shared" si="15"/>
        <v>0</v>
      </c>
    </row>
    <row r="133" spans="1:8" x14ac:dyDescent="0.25">
      <c r="A133" s="49"/>
      <c r="B133" s="50" t="s">
        <v>352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18">
        <f t="shared" si="15"/>
        <v>0</v>
      </c>
    </row>
    <row r="134" spans="1:8" x14ac:dyDescent="0.25">
      <c r="A134" s="213" t="s">
        <v>353</v>
      </c>
      <c r="B134" s="224"/>
      <c r="C134" s="121">
        <f>+C135+C136+C137</f>
        <v>0</v>
      </c>
      <c r="D134" s="121">
        <f t="shared" ref="D134:H134" si="20">+D135+D136+D137</f>
        <v>0</v>
      </c>
      <c r="E134" s="121">
        <f t="shared" si="20"/>
        <v>0</v>
      </c>
      <c r="F134" s="121">
        <f t="shared" si="20"/>
        <v>0</v>
      </c>
      <c r="G134" s="121">
        <f t="shared" si="20"/>
        <v>0</v>
      </c>
      <c r="H134" s="121">
        <f t="shared" si="20"/>
        <v>0</v>
      </c>
    </row>
    <row r="135" spans="1:8" x14ac:dyDescent="0.25">
      <c r="A135" s="49"/>
      <c r="B135" s="50" t="s">
        <v>354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18">
        <f t="shared" si="15"/>
        <v>0</v>
      </c>
    </row>
    <row r="136" spans="1:8" x14ac:dyDescent="0.25">
      <c r="A136" s="49"/>
      <c r="B136" s="50" t="s">
        <v>355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8">
        <f t="shared" si="15"/>
        <v>0</v>
      </c>
    </row>
    <row r="137" spans="1:8" x14ac:dyDescent="0.25">
      <c r="A137" s="49"/>
      <c r="B137" s="50" t="s">
        <v>356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18">
        <f t="shared" si="15"/>
        <v>0</v>
      </c>
    </row>
    <row r="138" spans="1:8" x14ac:dyDescent="0.25">
      <c r="A138" s="213" t="s">
        <v>357</v>
      </c>
      <c r="B138" s="224"/>
      <c r="C138" s="121">
        <f>+C139+C140+C141+C142+C143+C144+C145+C146</f>
        <v>0</v>
      </c>
      <c r="D138" s="121">
        <f t="shared" ref="D138:H138" si="21">+D139+D140+D141+D142+D143+D144+D145+D146</f>
        <v>0</v>
      </c>
      <c r="E138" s="121">
        <f t="shared" si="21"/>
        <v>0</v>
      </c>
      <c r="F138" s="121">
        <f t="shared" si="21"/>
        <v>0</v>
      </c>
      <c r="G138" s="121">
        <f t="shared" si="21"/>
        <v>0</v>
      </c>
      <c r="H138" s="121">
        <f t="shared" si="21"/>
        <v>0</v>
      </c>
    </row>
    <row r="139" spans="1:8" x14ac:dyDescent="0.25">
      <c r="A139" s="49"/>
      <c r="B139" s="50" t="s">
        <v>358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18">
        <f t="shared" si="15"/>
        <v>0</v>
      </c>
    </row>
    <row r="140" spans="1:8" x14ac:dyDescent="0.25">
      <c r="A140" s="49"/>
      <c r="B140" s="50" t="s">
        <v>359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18">
        <f t="shared" si="15"/>
        <v>0</v>
      </c>
    </row>
    <row r="141" spans="1:8" x14ac:dyDescent="0.25">
      <c r="A141" s="49"/>
      <c r="B141" s="50" t="s">
        <v>360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18">
        <f t="shared" si="15"/>
        <v>0</v>
      </c>
    </row>
    <row r="142" spans="1:8" x14ac:dyDescent="0.25">
      <c r="A142" s="49"/>
      <c r="B142" s="50" t="s">
        <v>361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18">
        <f t="shared" si="15"/>
        <v>0</v>
      </c>
    </row>
    <row r="143" spans="1:8" x14ac:dyDescent="0.25">
      <c r="A143" s="49"/>
      <c r="B143" s="50" t="s">
        <v>362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18">
        <f t="shared" si="15"/>
        <v>0</v>
      </c>
    </row>
    <row r="144" spans="1:8" x14ac:dyDescent="0.25">
      <c r="A144" s="49"/>
      <c r="B144" s="50" t="s">
        <v>363</v>
      </c>
      <c r="C144" s="121"/>
      <c r="D144" s="121"/>
      <c r="E144" s="121"/>
      <c r="F144" s="121"/>
      <c r="G144" s="121"/>
      <c r="H144" s="118"/>
    </row>
    <row r="145" spans="1:8" x14ac:dyDescent="0.25">
      <c r="A145" s="49"/>
      <c r="B145" s="50" t="s">
        <v>364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18">
        <f t="shared" si="15"/>
        <v>0</v>
      </c>
    </row>
    <row r="146" spans="1:8" x14ac:dyDescent="0.25">
      <c r="A146" s="49"/>
      <c r="B146" s="50" t="s">
        <v>365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18">
        <f t="shared" si="15"/>
        <v>0</v>
      </c>
    </row>
    <row r="147" spans="1:8" x14ac:dyDescent="0.25">
      <c r="A147" s="213" t="s">
        <v>366</v>
      </c>
      <c r="B147" s="224"/>
      <c r="C147" s="121">
        <f>+C148+C149+C150</f>
        <v>0</v>
      </c>
      <c r="D147" s="121">
        <f t="shared" ref="D147:H147" si="22">+D148+D149+D150</f>
        <v>0</v>
      </c>
      <c r="E147" s="121">
        <f t="shared" si="22"/>
        <v>0</v>
      </c>
      <c r="F147" s="121">
        <f t="shared" si="22"/>
        <v>0</v>
      </c>
      <c r="G147" s="121">
        <f t="shared" si="22"/>
        <v>0</v>
      </c>
      <c r="H147" s="121">
        <f t="shared" si="22"/>
        <v>0</v>
      </c>
    </row>
    <row r="148" spans="1:8" x14ac:dyDescent="0.25">
      <c r="A148" s="49"/>
      <c r="B148" s="50" t="s">
        <v>367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18">
        <f t="shared" si="15"/>
        <v>0</v>
      </c>
    </row>
    <row r="149" spans="1:8" x14ac:dyDescent="0.25">
      <c r="A149" s="49"/>
      <c r="B149" s="50" t="s">
        <v>368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18">
        <f t="shared" si="15"/>
        <v>0</v>
      </c>
    </row>
    <row r="150" spans="1:8" x14ac:dyDescent="0.25">
      <c r="A150" s="49"/>
      <c r="B150" s="50" t="s">
        <v>369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18">
        <f t="shared" si="15"/>
        <v>0</v>
      </c>
    </row>
    <row r="151" spans="1:8" x14ac:dyDescent="0.25">
      <c r="A151" s="213" t="s">
        <v>370</v>
      </c>
      <c r="B151" s="224"/>
      <c r="C151" s="121">
        <f>+C152+C153+C154+C155+C156+C157+C158</f>
        <v>0</v>
      </c>
      <c r="D151" s="121">
        <f t="shared" ref="D151:H151" si="23">+D152+D153+D154+D155+D156+D157+D158</f>
        <v>0</v>
      </c>
      <c r="E151" s="121">
        <f t="shared" si="23"/>
        <v>0</v>
      </c>
      <c r="F151" s="121">
        <f t="shared" si="23"/>
        <v>0</v>
      </c>
      <c r="G151" s="121">
        <f t="shared" si="23"/>
        <v>0</v>
      </c>
      <c r="H151" s="121">
        <f t="shared" si="23"/>
        <v>0</v>
      </c>
    </row>
    <row r="152" spans="1:8" x14ac:dyDescent="0.25">
      <c r="A152" s="49"/>
      <c r="B152" s="50" t="s">
        <v>371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18">
        <f t="shared" si="15"/>
        <v>0</v>
      </c>
    </row>
    <row r="153" spans="1:8" x14ac:dyDescent="0.25">
      <c r="A153" s="49"/>
      <c r="B153" s="50" t="s">
        <v>372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18">
        <f t="shared" ref="H153:H158" si="24">+E153-F153</f>
        <v>0</v>
      </c>
    </row>
    <row r="154" spans="1:8" x14ac:dyDescent="0.25">
      <c r="A154" s="49"/>
      <c r="B154" s="50" t="s">
        <v>373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18">
        <f t="shared" si="24"/>
        <v>0</v>
      </c>
    </row>
    <row r="155" spans="1:8" x14ac:dyDescent="0.25">
      <c r="A155" s="49"/>
      <c r="B155" s="50" t="s">
        <v>374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18">
        <f t="shared" si="24"/>
        <v>0</v>
      </c>
    </row>
    <row r="156" spans="1:8" x14ac:dyDescent="0.25">
      <c r="A156" s="49"/>
      <c r="B156" s="50" t="s">
        <v>375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18">
        <f t="shared" si="24"/>
        <v>0</v>
      </c>
    </row>
    <row r="157" spans="1:8" x14ac:dyDescent="0.25">
      <c r="A157" s="49"/>
      <c r="B157" s="50" t="s">
        <v>376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18">
        <f t="shared" si="24"/>
        <v>0</v>
      </c>
    </row>
    <row r="158" spans="1:8" x14ac:dyDescent="0.25">
      <c r="A158" s="49"/>
      <c r="B158" s="50" t="s">
        <v>377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18">
        <f t="shared" si="24"/>
        <v>0</v>
      </c>
    </row>
    <row r="159" spans="1:8" x14ac:dyDescent="0.25">
      <c r="A159" s="49"/>
      <c r="B159" s="50"/>
      <c r="C159" s="121"/>
      <c r="D159" s="118"/>
      <c r="E159" s="118"/>
      <c r="F159" s="118"/>
      <c r="G159" s="118"/>
      <c r="H159" s="118"/>
    </row>
    <row r="160" spans="1:8" x14ac:dyDescent="0.25">
      <c r="A160" s="204" t="s">
        <v>383</v>
      </c>
      <c r="B160" s="218"/>
      <c r="C160" s="129">
        <f>+C8+C84</f>
        <v>21043057</v>
      </c>
      <c r="D160" s="129">
        <f>+D8+D84</f>
        <v>1137662</v>
      </c>
      <c r="E160" s="129">
        <f t="shared" ref="E160:H160" si="25">+E8+E84</f>
        <v>22180719</v>
      </c>
      <c r="F160" s="129">
        <f t="shared" si="25"/>
        <v>9304082</v>
      </c>
      <c r="G160" s="129">
        <f t="shared" si="25"/>
        <v>9256329</v>
      </c>
      <c r="H160" s="129">
        <f t="shared" si="25"/>
        <v>12876637</v>
      </c>
    </row>
    <row r="161" spans="1:8" ht="15.75" thickBot="1" x14ac:dyDescent="0.3">
      <c r="A161" s="91"/>
      <c r="B161" s="92"/>
      <c r="C161" s="127"/>
      <c r="D161" s="128"/>
      <c r="E161" s="128"/>
      <c r="F161" s="128"/>
      <c r="G161" s="128"/>
      <c r="H161" s="128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D16" sqref="D16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7" t="s">
        <v>441</v>
      </c>
      <c r="B1" s="235"/>
      <c r="C1" s="235"/>
      <c r="D1" s="235"/>
      <c r="E1" s="235"/>
      <c r="F1" s="235"/>
      <c r="G1" s="178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449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79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80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0"/>
    </row>
    <row r="8" spans="1:7" x14ac:dyDescent="0.25">
      <c r="A8" s="4" t="s">
        <v>379</v>
      </c>
      <c r="B8" s="233">
        <f>+B10+B11+B12+B13+B14+B15+B16+B17</f>
        <v>21043057</v>
      </c>
      <c r="C8" s="233">
        <f t="shared" ref="C8:F8" si="0">+C10+C11+C12+C13+C14+C15+C16+C17</f>
        <v>1137662</v>
      </c>
      <c r="D8" s="233">
        <f t="shared" si="0"/>
        <v>22180719</v>
      </c>
      <c r="E8" s="233">
        <f t="shared" si="0"/>
        <v>9304082</v>
      </c>
      <c r="F8" s="233">
        <f t="shared" si="0"/>
        <v>9256329</v>
      </c>
      <c r="G8" s="233">
        <f>+D8-E8</f>
        <v>12876637</v>
      </c>
    </row>
    <row r="9" spans="1:7" x14ac:dyDescent="0.25">
      <c r="A9" s="4" t="s">
        <v>380</v>
      </c>
      <c r="B9" s="234"/>
      <c r="C9" s="234"/>
      <c r="D9" s="234"/>
      <c r="E9" s="234"/>
      <c r="F9" s="234"/>
      <c r="G9" s="234"/>
    </row>
    <row r="10" spans="1:7" x14ac:dyDescent="0.25">
      <c r="A10" s="3" t="s">
        <v>435</v>
      </c>
      <c r="B10" s="111">
        <v>772000</v>
      </c>
      <c r="C10" s="111">
        <v>113284</v>
      </c>
      <c r="D10" s="111">
        <v>885284</v>
      </c>
      <c r="E10" s="111">
        <v>264623</v>
      </c>
      <c r="F10" s="111">
        <v>264623</v>
      </c>
      <c r="G10" s="109">
        <f>+D10-E10</f>
        <v>620661</v>
      </c>
    </row>
    <row r="11" spans="1:7" x14ac:dyDescent="0.25">
      <c r="A11" s="3" t="s">
        <v>436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09">
        <f t="shared" ref="G11:G17" si="1">+D11-E11</f>
        <v>0</v>
      </c>
    </row>
    <row r="12" spans="1:7" x14ac:dyDescent="0.25">
      <c r="A12" s="3" t="s">
        <v>442</v>
      </c>
      <c r="B12" s="111">
        <v>48000</v>
      </c>
      <c r="C12" s="111">
        <v>0</v>
      </c>
      <c r="D12" s="111">
        <v>48000</v>
      </c>
      <c r="E12" s="111">
        <v>0</v>
      </c>
      <c r="F12" s="111">
        <v>0</v>
      </c>
      <c r="G12" s="109">
        <f t="shared" si="1"/>
        <v>48000</v>
      </c>
    </row>
    <row r="13" spans="1:7" x14ac:dyDescent="0.25">
      <c r="A13" s="3" t="s">
        <v>443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09">
        <f t="shared" si="1"/>
        <v>0</v>
      </c>
    </row>
    <row r="14" spans="1:7" x14ac:dyDescent="0.25">
      <c r="A14" s="3" t="s">
        <v>439</v>
      </c>
      <c r="B14" s="111">
        <v>20043057</v>
      </c>
      <c r="C14" s="111">
        <v>1024378</v>
      </c>
      <c r="D14" s="111">
        <v>21067435</v>
      </c>
      <c r="E14" s="111">
        <v>9004698</v>
      </c>
      <c r="F14" s="111">
        <v>8956945</v>
      </c>
      <c r="G14" s="109">
        <f t="shared" si="1"/>
        <v>12062737</v>
      </c>
    </row>
    <row r="15" spans="1:7" x14ac:dyDescent="0.25">
      <c r="A15" s="3" t="s">
        <v>444</v>
      </c>
      <c r="B15" s="111">
        <v>0</v>
      </c>
      <c r="C15" s="111">
        <v>0</v>
      </c>
      <c r="D15" s="111">
        <v>0</v>
      </c>
      <c r="E15" s="111">
        <v>0</v>
      </c>
      <c r="F15" s="111">
        <v>0</v>
      </c>
      <c r="G15" s="109">
        <f t="shared" si="1"/>
        <v>0</v>
      </c>
    </row>
    <row r="16" spans="1:7" x14ac:dyDescent="0.25">
      <c r="A16" s="3" t="s">
        <v>445</v>
      </c>
      <c r="B16" s="111">
        <v>180000</v>
      </c>
      <c r="C16" s="111">
        <v>0</v>
      </c>
      <c r="D16" s="111">
        <v>180000</v>
      </c>
      <c r="E16" s="111">
        <v>34761</v>
      </c>
      <c r="F16" s="111">
        <v>34761</v>
      </c>
      <c r="G16" s="109">
        <f t="shared" si="1"/>
        <v>145239</v>
      </c>
    </row>
    <row r="17" spans="1:7" x14ac:dyDescent="0.25">
      <c r="A17" s="3"/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09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2">
        <f>+B21+B22+B23+B24+B25+B26+B27+B28</f>
        <v>0</v>
      </c>
      <c r="C19" s="232">
        <f t="shared" ref="C19:F19" si="2">+C21+C22+C23+C24+C25+C26+C27+C28</f>
        <v>0</v>
      </c>
      <c r="D19" s="232">
        <f t="shared" si="2"/>
        <v>0</v>
      </c>
      <c r="E19" s="232">
        <f t="shared" si="2"/>
        <v>0</v>
      </c>
      <c r="F19" s="232">
        <f t="shared" si="2"/>
        <v>0</v>
      </c>
      <c r="G19" s="232">
        <f>+D19-E19</f>
        <v>0</v>
      </c>
    </row>
    <row r="20" spans="1:7" x14ac:dyDescent="0.25">
      <c r="A20" s="24" t="s">
        <v>382</v>
      </c>
      <c r="B20" s="232"/>
      <c r="C20" s="232"/>
      <c r="D20" s="232"/>
      <c r="E20" s="232"/>
      <c r="F20" s="232"/>
      <c r="G20" s="232"/>
    </row>
    <row r="21" spans="1:7" x14ac:dyDescent="0.25">
      <c r="A21" s="3" t="s">
        <v>435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f>+D21-E21</f>
        <v>0</v>
      </c>
    </row>
    <row r="22" spans="1:7" x14ac:dyDescent="0.25">
      <c r="A22" s="3" t="s">
        <v>436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f t="shared" ref="G22:G28" si="3">+D22-E22</f>
        <v>0</v>
      </c>
    </row>
    <row r="23" spans="1:7" ht="18" x14ac:dyDescent="0.25">
      <c r="A23" s="3" t="s">
        <v>437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f t="shared" si="3"/>
        <v>0</v>
      </c>
    </row>
    <row r="24" spans="1:7" x14ac:dyDescent="0.25">
      <c r="A24" s="3" t="s">
        <v>438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f t="shared" si="3"/>
        <v>0</v>
      </c>
    </row>
    <row r="25" spans="1:7" x14ac:dyDescent="0.25">
      <c r="A25" s="3" t="s">
        <v>439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f t="shared" si="3"/>
        <v>0</v>
      </c>
    </row>
    <row r="26" spans="1:7" x14ac:dyDescent="0.25">
      <c r="A26" s="3"/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f t="shared" si="3"/>
        <v>0</v>
      </c>
    </row>
    <row r="27" spans="1:7" x14ac:dyDescent="0.25">
      <c r="A27" s="3"/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f t="shared" si="3"/>
        <v>0</v>
      </c>
    </row>
    <row r="28" spans="1:7" x14ac:dyDescent="0.25">
      <c r="A28" s="3"/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3">
        <f t="shared" ref="B30:G30" si="4">+B8+B19</f>
        <v>21043057</v>
      </c>
      <c r="C30" s="113">
        <f t="shared" si="4"/>
        <v>1137662</v>
      </c>
      <c r="D30" s="113">
        <f t="shared" si="4"/>
        <v>22180719</v>
      </c>
      <c r="E30" s="113">
        <f t="shared" si="4"/>
        <v>9304082</v>
      </c>
      <c r="F30" s="113">
        <f t="shared" si="4"/>
        <v>9256329</v>
      </c>
      <c r="G30" s="113">
        <f t="shared" si="4"/>
        <v>12876637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topLeftCell="A106" workbookViewId="0">
      <selection activeCell="H83" sqref="H8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19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0"/>
    </row>
    <row r="3" spans="1:8" x14ac:dyDescent="0.25">
      <c r="A3" s="157" t="s">
        <v>384</v>
      </c>
      <c r="B3" s="183"/>
      <c r="C3" s="183"/>
      <c r="D3" s="183"/>
      <c r="E3" s="183"/>
      <c r="F3" s="183"/>
      <c r="G3" s="183"/>
      <c r="H3" s="220"/>
    </row>
    <row r="4" spans="1:8" x14ac:dyDescent="0.25">
      <c r="A4" s="157" t="s">
        <v>450</v>
      </c>
      <c r="B4" s="183"/>
      <c r="C4" s="183"/>
      <c r="D4" s="183"/>
      <c r="E4" s="183"/>
      <c r="F4" s="183"/>
      <c r="G4" s="183"/>
      <c r="H4" s="220"/>
    </row>
    <row r="5" spans="1:8" ht="15.75" thickBot="1" x14ac:dyDescent="0.3">
      <c r="A5" s="159" t="s">
        <v>1</v>
      </c>
      <c r="B5" s="184"/>
      <c r="C5" s="184"/>
      <c r="D5" s="184"/>
      <c r="E5" s="184"/>
      <c r="F5" s="184"/>
      <c r="G5" s="184"/>
      <c r="H5" s="221"/>
    </row>
    <row r="6" spans="1:8" ht="15.75" thickBot="1" x14ac:dyDescent="0.3">
      <c r="A6" s="146" t="s">
        <v>2</v>
      </c>
      <c r="B6" s="148"/>
      <c r="C6" s="174" t="s">
        <v>300</v>
      </c>
      <c r="D6" s="175"/>
      <c r="E6" s="175"/>
      <c r="F6" s="175"/>
      <c r="G6" s="176"/>
      <c r="H6" s="179" t="s">
        <v>301</v>
      </c>
    </row>
    <row r="7" spans="1:8" ht="18.75" thickBot="1" x14ac:dyDescent="0.3">
      <c r="A7" s="159"/>
      <c r="B7" s="16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0"/>
    </row>
    <row r="8" spans="1:8" x14ac:dyDescent="0.25">
      <c r="A8" s="169"/>
      <c r="B8" s="236"/>
      <c r="C8" s="63"/>
      <c r="D8" s="63"/>
      <c r="E8" s="63"/>
      <c r="F8" s="63"/>
      <c r="G8" s="63"/>
      <c r="H8" s="63"/>
    </row>
    <row r="9" spans="1:8" ht="16.5" customHeight="1" x14ac:dyDescent="0.25">
      <c r="A9" s="237" t="s">
        <v>385</v>
      </c>
      <c r="B9" s="238"/>
      <c r="C9" s="113">
        <f>+C10+C20+C29+C40</f>
        <v>21043057</v>
      </c>
      <c r="D9" s="113">
        <f t="shared" ref="D9:G9" si="0">+D10+D20+D29+D40</f>
        <v>1137662</v>
      </c>
      <c r="E9" s="113">
        <f t="shared" si="0"/>
        <v>22180719</v>
      </c>
      <c r="F9" s="113">
        <f t="shared" si="0"/>
        <v>9304082</v>
      </c>
      <c r="G9" s="113">
        <f t="shared" si="0"/>
        <v>9256329</v>
      </c>
      <c r="H9" s="122">
        <f>+E9-F9</f>
        <v>12876637</v>
      </c>
    </row>
    <row r="10" spans="1:8" x14ac:dyDescent="0.25">
      <c r="A10" s="204" t="s">
        <v>386</v>
      </c>
      <c r="B10" s="218"/>
      <c r="C10" s="122">
        <f>+C11+C12+C13+C14+C15+C16+C17+C18</f>
        <v>21043057</v>
      </c>
      <c r="D10" s="122">
        <f t="shared" ref="D10:G10" si="1">+D11+D12+D13+D14+D15+D16+D17+D18</f>
        <v>1137662</v>
      </c>
      <c r="E10" s="122">
        <f t="shared" si="1"/>
        <v>22180719</v>
      </c>
      <c r="F10" s="122">
        <f t="shared" si="1"/>
        <v>9304082</v>
      </c>
      <c r="G10" s="122">
        <f t="shared" si="1"/>
        <v>9256329</v>
      </c>
      <c r="H10" s="122">
        <f>+E10-F10</f>
        <v>12876637</v>
      </c>
    </row>
    <row r="11" spans="1:8" x14ac:dyDescent="0.25">
      <c r="A11" s="49"/>
      <c r="B11" s="55" t="s">
        <v>387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f>+E11-F11</f>
        <v>0</v>
      </c>
    </row>
    <row r="12" spans="1:8" x14ac:dyDescent="0.25">
      <c r="A12" s="49"/>
      <c r="B12" s="55" t="s">
        <v>388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f t="shared" ref="H12:H18" si="2">+E12-F12</f>
        <v>0</v>
      </c>
    </row>
    <row r="13" spans="1:8" x14ac:dyDescent="0.25">
      <c r="A13" s="49"/>
      <c r="B13" s="55" t="s">
        <v>389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f t="shared" si="2"/>
        <v>0</v>
      </c>
    </row>
    <row r="14" spans="1:8" x14ac:dyDescent="0.25">
      <c r="A14" s="49"/>
      <c r="B14" s="55" t="s">
        <v>390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f t="shared" si="2"/>
        <v>0</v>
      </c>
    </row>
    <row r="15" spans="1:8" x14ac:dyDescent="0.25">
      <c r="A15" s="49"/>
      <c r="B15" s="55" t="s">
        <v>391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f t="shared" si="2"/>
        <v>0</v>
      </c>
    </row>
    <row r="16" spans="1:8" x14ac:dyDescent="0.25">
      <c r="A16" s="49"/>
      <c r="B16" s="55" t="s">
        <v>392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f t="shared" si="2"/>
        <v>0</v>
      </c>
    </row>
    <row r="17" spans="1:8" x14ac:dyDescent="0.25">
      <c r="A17" s="49"/>
      <c r="B17" s="55" t="s">
        <v>393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f t="shared" si="2"/>
        <v>0</v>
      </c>
    </row>
    <row r="18" spans="1:8" x14ac:dyDescent="0.25">
      <c r="A18" s="49"/>
      <c r="B18" s="55" t="s">
        <v>394</v>
      </c>
      <c r="C18" s="118">
        <v>21043057</v>
      </c>
      <c r="D18" s="118">
        <v>1137662</v>
      </c>
      <c r="E18" s="118">
        <v>22180719</v>
      </c>
      <c r="F18" s="118">
        <v>9304082</v>
      </c>
      <c r="G18" s="118">
        <v>9256329</v>
      </c>
      <c r="H18" s="118">
        <f t="shared" si="2"/>
        <v>12876637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4" t="s">
        <v>395</v>
      </c>
      <c r="B20" s="218"/>
      <c r="C20" s="117">
        <f>+C21+C22+C23+C24+C25+C26+C27</f>
        <v>0</v>
      </c>
      <c r="D20" s="117">
        <f t="shared" ref="D20:H20" si="3">+D21+D22+D23+D24+D25+D26+D27</f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</row>
    <row r="21" spans="1:8" x14ac:dyDescent="0.25">
      <c r="A21" s="49"/>
      <c r="B21" s="55" t="s">
        <v>396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f t="shared" ref="H21:H27" si="4">+E21-F21</f>
        <v>0</v>
      </c>
    </row>
    <row r="22" spans="1:8" x14ac:dyDescent="0.25">
      <c r="A22" s="49"/>
      <c r="B22" s="55" t="s">
        <v>397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f t="shared" si="4"/>
        <v>0</v>
      </c>
    </row>
    <row r="23" spans="1:8" x14ac:dyDescent="0.25">
      <c r="A23" s="49"/>
      <c r="B23" s="55" t="s">
        <v>398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f t="shared" si="4"/>
        <v>0</v>
      </c>
    </row>
    <row r="24" spans="1:8" x14ac:dyDescent="0.25">
      <c r="A24" s="49"/>
      <c r="B24" s="55" t="s">
        <v>399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f t="shared" si="4"/>
        <v>0</v>
      </c>
    </row>
    <row r="25" spans="1:8" x14ac:dyDescent="0.25">
      <c r="A25" s="49"/>
      <c r="B25" s="55" t="s">
        <v>400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f t="shared" si="4"/>
        <v>0</v>
      </c>
    </row>
    <row r="26" spans="1:8" x14ac:dyDescent="0.25">
      <c r="A26" s="49"/>
      <c r="B26" s="55" t="s">
        <v>401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f t="shared" si="4"/>
        <v>0</v>
      </c>
    </row>
    <row r="27" spans="1:8" x14ac:dyDescent="0.25">
      <c r="A27" s="49"/>
      <c r="B27" s="55" t="s">
        <v>402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4" t="s">
        <v>403</v>
      </c>
      <c r="B29" s="218"/>
      <c r="C29" s="117">
        <f>+C30+C31+C32+C33+C34+C35+C36+C37+C38</f>
        <v>0</v>
      </c>
      <c r="D29" s="117">
        <f t="shared" ref="D29:H29" si="5">+D30+D31+D32+D33+D34+D35+D36+D37+D38</f>
        <v>0</v>
      </c>
      <c r="E29" s="117">
        <f t="shared" si="5"/>
        <v>0</v>
      </c>
      <c r="F29" s="117">
        <f t="shared" si="5"/>
        <v>0</v>
      </c>
      <c r="G29" s="117">
        <f t="shared" si="5"/>
        <v>0</v>
      </c>
      <c r="H29" s="117">
        <f t="shared" si="5"/>
        <v>0</v>
      </c>
    </row>
    <row r="30" spans="1:8" x14ac:dyDescent="0.25">
      <c r="A30" s="49"/>
      <c r="B30" s="55" t="s">
        <v>404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f t="shared" ref="H30:H38" si="6">+E30-F30</f>
        <v>0</v>
      </c>
    </row>
    <row r="31" spans="1:8" x14ac:dyDescent="0.25">
      <c r="A31" s="49"/>
      <c r="B31" s="55" t="s">
        <v>405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f t="shared" si="6"/>
        <v>0</v>
      </c>
    </row>
    <row r="32" spans="1:8" x14ac:dyDescent="0.25">
      <c r="A32" s="49"/>
      <c r="B32" s="55" t="s">
        <v>406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f t="shared" si="6"/>
        <v>0</v>
      </c>
    </row>
    <row r="33" spans="1:8" x14ac:dyDescent="0.25">
      <c r="A33" s="49"/>
      <c r="B33" s="55" t="s">
        <v>407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f t="shared" si="6"/>
        <v>0</v>
      </c>
    </row>
    <row r="34" spans="1:8" x14ac:dyDescent="0.25">
      <c r="A34" s="49"/>
      <c r="B34" s="55" t="s">
        <v>408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f t="shared" si="6"/>
        <v>0</v>
      </c>
    </row>
    <row r="35" spans="1:8" x14ac:dyDescent="0.25">
      <c r="A35" s="49"/>
      <c r="B35" s="55" t="s">
        <v>409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f t="shared" si="6"/>
        <v>0</v>
      </c>
    </row>
    <row r="36" spans="1:8" x14ac:dyDescent="0.25">
      <c r="A36" s="49"/>
      <c r="B36" s="55" t="s">
        <v>410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f t="shared" si="6"/>
        <v>0</v>
      </c>
    </row>
    <row r="37" spans="1:8" x14ac:dyDescent="0.25">
      <c r="A37" s="49"/>
      <c r="B37" s="55" t="s">
        <v>411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f t="shared" si="6"/>
        <v>0</v>
      </c>
    </row>
    <row r="38" spans="1:8" x14ac:dyDescent="0.25">
      <c r="A38" s="49"/>
      <c r="B38" s="55" t="s">
        <v>412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7" t="s">
        <v>413</v>
      </c>
      <c r="B40" s="239"/>
      <c r="C40" s="117">
        <f>+C41+C42+C43+C44</f>
        <v>0</v>
      </c>
      <c r="D40" s="117">
        <f t="shared" ref="D40:H40" si="7">+D41+D42+D43+D44</f>
        <v>0</v>
      </c>
      <c r="E40" s="117">
        <f t="shared" si="7"/>
        <v>0</v>
      </c>
      <c r="F40" s="117">
        <f t="shared" si="7"/>
        <v>0</v>
      </c>
      <c r="G40" s="117">
        <f t="shared" si="7"/>
        <v>0</v>
      </c>
      <c r="H40" s="117">
        <f t="shared" si="7"/>
        <v>0</v>
      </c>
    </row>
    <row r="41" spans="1:8" x14ac:dyDescent="0.25">
      <c r="A41" s="49"/>
      <c r="B41" s="55" t="s">
        <v>414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f t="shared" si="8"/>
        <v>0</v>
      </c>
    </row>
    <row r="43" spans="1:8" x14ac:dyDescent="0.25">
      <c r="A43" s="49"/>
      <c r="B43" s="55" t="s">
        <v>416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f t="shared" si="8"/>
        <v>0</v>
      </c>
    </row>
    <row r="44" spans="1:8" x14ac:dyDescent="0.25">
      <c r="A44" s="49"/>
      <c r="B44" s="55" t="s">
        <v>417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4" t="s">
        <v>418</v>
      </c>
      <c r="B46" s="218"/>
      <c r="C46" s="117">
        <f>+C47+C57+C66+C77</f>
        <v>0</v>
      </c>
      <c r="D46" s="117">
        <f t="shared" ref="D46:H46" si="9">+D47+D57+D66+D77</f>
        <v>0</v>
      </c>
      <c r="E46" s="117">
        <f t="shared" si="9"/>
        <v>0</v>
      </c>
      <c r="F46" s="117">
        <f t="shared" si="9"/>
        <v>0</v>
      </c>
      <c r="G46" s="117">
        <f t="shared" si="9"/>
        <v>0</v>
      </c>
      <c r="H46" s="117">
        <f t="shared" si="9"/>
        <v>0</v>
      </c>
    </row>
    <row r="47" spans="1:8" x14ac:dyDescent="0.25">
      <c r="A47" s="204" t="s">
        <v>386</v>
      </c>
      <c r="B47" s="218"/>
      <c r="C47" s="117">
        <f>+C48+C49+C50+C51+C52+C53+C54+C55</f>
        <v>0</v>
      </c>
      <c r="D47" s="117">
        <f t="shared" ref="D47:H47" si="10">+D48+D49+D50+D51+D52+D53+D54+D55</f>
        <v>0</v>
      </c>
      <c r="E47" s="117">
        <f t="shared" si="10"/>
        <v>0</v>
      </c>
      <c r="F47" s="117">
        <f t="shared" si="10"/>
        <v>0</v>
      </c>
      <c r="G47" s="117">
        <f t="shared" si="10"/>
        <v>0</v>
      </c>
      <c r="H47" s="117">
        <f t="shared" si="10"/>
        <v>0</v>
      </c>
    </row>
    <row r="48" spans="1:8" x14ac:dyDescent="0.25">
      <c r="A48" s="49"/>
      <c r="B48" s="55" t="s">
        <v>387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f t="shared" ref="H48:H55" si="11">+E48-F48</f>
        <v>0</v>
      </c>
    </row>
    <row r="49" spans="1:8" x14ac:dyDescent="0.25">
      <c r="A49" s="49"/>
      <c r="B49" s="55" t="s">
        <v>388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f t="shared" si="11"/>
        <v>0</v>
      </c>
    </row>
    <row r="50" spans="1:8" x14ac:dyDescent="0.25">
      <c r="A50" s="49"/>
      <c r="B50" s="55" t="s">
        <v>389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f t="shared" si="11"/>
        <v>0</v>
      </c>
    </row>
    <row r="51" spans="1:8" x14ac:dyDescent="0.25">
      <c r="A51" s="49"/>
      <c r="B51" s="55" t="s">
        <v>390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f t="shared" si="11"/>
        <v>0</v>
      </c>
    </row>
    <row r="52" spans="1:8" x14ac:dyDescent="0.25">
      <c r="A52" s="49"/>
      <c r="B52" s="55" t="s">
        <v>391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f t="shared" si="11"/>
        <v>0</v>
      </c>
    </row>
    <row r="53" spans="1:8" x14ac:dyDescent="0.25">
      <c r="A53" s="49"/>
      <c r="B53" s="55" t="s">
        <v>392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f t="shared" si="11"/>
        <v>0</v>
      </c>
    </row>
    <row r="54" spans="1:8" x14ac:dyDescent="0.25">
      <c r="A54" s="49"/>
      <c r="B54" s="55" t="s">
        <v>393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f t="shared" si="11"/>
        <v>0</v>
      </c>
    </row>
    <row r="55" spans="1:8" x14ac:dyDescent="0.25">
      <c r="A55" s="49"/>
      <c r="B55" s="55" t="s">
        <v>394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4" t="s">
        <v>395</v>
      </c>
      <c r="B57" s="218"/>
      <c r="C57" s="117">
        <f>+C58+C59+C60+C61+C62+C63+C64</f>
        <v>0</v>
      </c>
      <c r="D57" s="117">
        <f t="shared" ref="D57:H57" si="12">+D58+D59+D60+D61+D62+D63+D64</f>
        <v>0</v>
      </c>
      <c r="E57" s="117">
        <f t="shared" si="12"/>
        <v>0</v>
      </c>
      <c r="F57" s="117">
        <f t="shared" si="12"/>
        <v>0</v>
      </c>
      <c r="G57" s="117">
        <f t="shared" si="12"/>
        <v>0</v>
      </c>
      <c r="H57" s="117">
        <f t="shared" si="12"/>
        <v>0</v>
      </c>
    </row>
    <row r="58" spans="1:8" x14ac:dyDescent="0.25">
      <c r="A58" s="49"/>
      <c r="B58" s="55" t="s">
        <v>396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f t="shared" ref="H58:H64" si="13">+E58-F58</f>
        <v>0</v>
      </c>
    </row>
    <row r="59" spans="1:8" x14ac:dyDescent="0.25">
      <c r="A59" s="49"/>
      <c r="B59" s="55" t="s">
        <v>397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f t="shared" si="13"/>
        <v>0</v>
      </c>
    </row>
    <row r="60" spans="1:8" x14ac:dyDescent="0.25">
      <c r="A60" s="49"/>
      <c r="B60" s="55" t="s">
        <v>398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f t="shared" si="13"/>
        <v>0</v>
      </c>
    </row>
    <row r="61" spans="1:8" x14ac:dyDescent="0.25">
      <c r="A61" s="49"/>
      <c r="B61" s="55" t="s">
        <v>399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f t="shared" si="13"/>
        <v>0</v>
      </c>
    </row>
    <row r="62" spans="1:8" x14ac:dyDescent="0.25">
      <c r="A62" s="49"/>
      <c r="B62" s="55" t="s">
        <v>400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f t="shared" si="13"/>
        <v>0</v>
      </c>
    </row>
    <row r="63" spans="1:8" x14ac:dyDescent="0.25">
      <c r="A63" s="49"/>
      <c r="B63" s="55" t="s">
        <v>401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f t="shared" si="13"/>
        <v>0</v>
      </c>
    </row>
    <row r="64" spans="1:8" x14ac:dyDescent="0.25">
      <c r="A64" s="49"/>
      <c r="B64" s="55" t="s">
        <v>402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4" t="s">
        <v>403</v>
      </c>
      <c r="B66" s="218"/>
      <c r="C66" s="117">
        <f>+C67+C68+C69+C70+C71+C72+C73+C74+C75</f>
        <v>0</v>
      </c>
      <c r="D66" s="117">
        <f t="shared" ref="D66:H66" si="14">+D67+D68+D69+D70+D71+D72+D73+D74+D75</f>
        <v>0</v>
      </c>
      <c r="E66" s="117">
        <f t="shared" si="14"/>
        <v>0</v>
      </c>
      <c r="F66" s="117">
        <f t="shared" si="14"/>
        <v>0</v>
      </c>
      <c r="G66" s="117">
        <f t="shared" si="14"/>
        <v>0</v>
      </c>
      <c r="H66" s="117">
        <f t="shared" si="14"/>
        <v>0</v>
      </c>
    </row>
    <row r="67" spans="1:8" x14ac:dyDescent="0.25">
      <c r="A67" s="49"/>
      <c r="B67" s="55" t="s">
        <v>404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f t="shared" ref="H67:H75" si="15">+E67-F67</f>
        <v>0</v>
      </c>
    </row>
    <row r="68" spans="1:8" x14ac:dyDescent="0.25">
      <c r="A68" s="49"/>
      <c r="B68" s="55" t="s">
        <v>405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f t="shared" si="15"/>
        <v>0</v>
      </c>
    </row>
    <row r="69" spans="1:8" x14ac:dyDescent="0.25">
      <c r="A69" s="49"/>
      <c r="B69" s="55" t="s">
        <v>406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f t="shared" si="15"/>
        <v>0</v>
      </c>
    </row>
    <row r="70" spans="1:8" x14ac:dyDescent="0.25">
      <c r="A70" s="49"/>
      <c r="B70" s="55" t="s">
        <v>407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f t="shared" si="15"/>
        <v>0</v>
      </c>
    </row>
    <row r="71" spans="1:8" x14ac:dyDescent="0.25">
      <c r="A71" s="49"/>
      <c r="B71" s="55" t="s">
        <v>408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f t="shared" si="15"/>
        <v>0</v>
      </c>
    </row>
    <row r="72" spans="1:8" x14ac:dyDescent="0.25">
      <c r="A72" s="49"/>
      <c r="B72" s="55" t="s">
        <v>409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f t="shared" si="15"/>
        <v>0</v>
      </c>
    </row>
    <row r="73" spans="1:8" x14ac:dyDescent="0.25">
      <c r="A73" s="49"/>
      <c r="B73" s="55" t="s">
        <v>410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f t="shared" si="15"/>
        <v>0</v>
      </c>
    </row>
    <row r="74" spans="1:8" x14ac:dyDescent="0.25">
      <c r="A74" s="49"/>
      <c r="B74" s="55" t="s">
        <v>411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f t="shared" si="15"/>
        <v>0</v>
      </c>
    </row>
    <row r="75" spans="1:8" x14ac:dyDescent="0.25">
      <c r="A75" s="49"/>
      <c r="B75" s="55" t="s">
        <v>412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7" t="s">
        <v>413</v>
      </c>
      <c r="B77" s="239"/>
      <c r="C77" s="117">
        <f>+C78+C79+C80+C81</f>
        <v>0</v>
      </c>
      <c r="D77" s="117">
        <f t="shared" ref="D77:H77" si="16">+D78+D79+D80+D81</f>
        <v>0</v>
      </c>
      <c r="E77" s="117">
        <f t="shared" si="16"/>
        <v>0</v>
      </c>
      <c r="F77" s="117">
        <f t="shared" si="16"/>
        <v>0</v>
      </c>
      <c r="G77" s="117">
        <f t="shared" si="16"/>
        <v>0</v>
      </c>
      <c r="H77" s="117">
        <f t="shared" si="16"/>
        <v>0</v>
      </c>
    </row>
    <row r="78" spans="1:8" x14ac:dyDescent="0.25">
      <c r="A78" s="49"/>
      <c r="B78" s="55" t="s">
        <v>414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f t="shared" si="17"/>
        <v>0</v>
      </c>
    </row>
    <row r="80" spans="1:8" x14ac:dyDescent="0.25">
      <c r="A80" s="49"/>
      <c r="B80" s="55" t="s">
        <v>416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>
        <f t="shared" si="17"/>
        <v>0</v>
      </c>
    </row>
    <row r="81" spans="1:8" x14ac:dyDescent="0.25">
      <c r="A81" s="49"/>
      <c r="B81" s="55" t="s">
        <v>417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4" t="s">
        <v>383</v>
      </c>
      <c r="B83" s="218"/>
      <c r="C83" s="122">
        <f>+C9+C46</f>
        <v>21043057</v>
      </c>
      <c r="D83" s="122">
        <f t="shared" ref="D83:H83" si="18">+D9+D46</f>
        <v>1137662</v>
      </c>
      <c r="E83" s="122">
        <f t="shared" si="18"/>
        <v>22180719</v>
      </c>
      <c r="F83" s="122">
        <f t="shared" si="18"/>
        <v>9304082</v>
      </c>
      <c r="G83" s="122">
        <f t="shared" si="18"/>
        <v>9256329</v>
      </c>
      <c r="H83" s="122">
        <f t="shared" si="18"/>
        <v>12876637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>
      <selection activeCell="C34" sqref="C34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19"/>
    </row>
    <row r="2" spans="1:7" x14ac:dyDescent="0.25">
      <c r="A2" s="157" t="s">
        <v>298</v>
      </c>
      <c r="B2" s="183"/>
      <c r="C2" s="183"/>
      <c r="D2" s="183"/>
      <c r="E2" s="183"/>
      <c r="F2" s="183"/>
      <c r="G2" s="220"/>
    </row>
    <row r="3" spans="1:7" x14ac:dyDescent="0.25">
      <c r="A3" s="157" t="s">
        <v>419</v>
      </c>
      <c r="B3" s="183"/>
      <c r="C3" s="183"/>
      <c r="D3" s="183"/>
      <c r="E3" s="183"/>
      <c r="F3" s="183"/>
      <c r="G3" s="220"/>
    </row>
    <row r="4" spans="1:7" x14ac:dyDescent="0.25">
      <c r="A4" s="157" t="s">
        <v>449</v>
      </c>
      <c r="B4" s="183"/>
      <c r="C4" s="183"/>
      <c r="D4" s="183"/>
      <c r="E4" s="183"/>
      <c r="F4" s="183"/>
      <c r="G4" s="220"/>
    </row>
    <row r="5" spans="1:7" ht="15.75" thickBot="1" x14ac:dyDescent="0.3">
      <c r="A5" s="159" t="s">
        <v>1</v>
      </c>
      <c r="B5" s="184"/>
      <c r="C5" s="184"/>
      <c r="D5" s="184"/>
      <c r="E5" s="184"/>
      <c r="F5" s="184"/>
      <c r="G5" s="221"/>
    </row>
    <row r="6" spans="1:7" ht="15.75" thickBot="1" x14ac:dyDescent="0.3">
      <c r="A6" s="191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9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0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10"/>
      <c r="D19" s="110"/>
      <c r="E19" s="110"/>
      <c r="F19" s="110"/>
      <c r="G19" s="110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1"/>
      <c r="D32" s="131"/>
      <c r="E32" s="131"/>
      <c r="F32" s="131"/>
      <c r="G32" s="13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 O</cp:lastModifiedBy>
  <cp:lastPrinted>2022-01-14T16:47:52Z</cp:lastPrinted>
  <dcterms:created xsi:type="dcterms:W3CDTF">2016-11-23T22:01:49Z</dcterms:created>
  <dcterms:modified xsi:type="dcterms:W3CDTF">2024-07-23T18:51:11Z</dcterms:modified>
</cp:coreProperties>
</file>