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TJA\"/>
    </mc:Choice>
  </mc:AlternateContent>
  <xr:revisionPtr revIDLastSave="0" documentId="13_ncr:1_{3C644EB1-3D4A-430D-A557-4F692A78D926}" xr6:coauthVersionLast="40" xr6:coauthVersionMax="47" xr10:uidLastSave="{00000000-0000-0000-0000-000000000000}"/>
  <bookViews>
    <workbookView xWindow="-120" yWindow="-120" windowWidth="19440" windowHeight="10320" activeTab="3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3" l="1"/>
  <c r="G74" i="1" l="1"/>
  <c r="G73" i="1"/>
  <c r="G70" i="1"/>
  <c r="F70" i="1"/>
  <c r="G64" i="1"/>
  <c r="F64" i="1"/>
  <c r="F73" i="1" s="1"/>
  <c r="G60" i="1"/>
  <c r="F60" i="1"/>
  <c r="G57" i="1"/>
  <c r="G56" i="1"/>
  <c r="F56" i="1"/>
  <c r="G46" i="1"/>
  <c r="G42" i="1"/>
  <c r="G38" i="1"/>
  <c r="F38" i="1"/>
  <c r="G31" i="1"/>
  <c r="F31" i="1"/>
  <c r="G27" i="1"/>
  <c r="F27" i="1"/>
  <c r="G23" i="1"/>
  <c r="F23" i="1"/>
  <c r="G19" i="1"/>
  <c r="F19" i="1"/>
  <c r="G9" i="1"/>
  <c r="F9" i="1"/>
  <c r="F46" i="1" s="1"/>
  <c r="F57" i="1" s="1"/>
  <c r="B58" i="1"/>
  <c r="C46" i="1"/>
  <c r="C41" i="1"/>
  <c r="B41" i="1"/>
  <c r="C38" i="1"/>
  <c r="B38" i="1"/>
  <c r="C31" i="1"/>
  <c r="B31" i="1"/>
  <c r="C25" i="1"/>
  <c r="B25" i="1"/>
  <c r="C17" i="1"/>
  <c r="B17" i="1"/>
  <c r="C9" i="1"/>
  <c r="B9" i="1"/>
  <c r="C18" i="5"/>
  <c r="F74" i="1" l="1"/>
  <c r="B46" i="1"/>
  <c r="B59" i="1" s="1"/>
  <c r="H10" i="7"/>
  <c r="H9" i="7" s="1"/>
  <c r="H75" i="7" s="1"/>
  <c r="D10" i="7"/>
  <c r="D9" i="7" s="1"/>
  <c r="D75" i="7" s="1"/>
  <c r="E10" i="7"/>
  <c r="E9" i="7" s="1"/>
  <c r="E75" i="7" s="1"/>
  <c r="F10" i="7"/>
  <c r="F9" i="7" s="1"/>
  <c r="F75" i="7" s="1"/>
  <c r="G10" i="7"/>
  <c r="G9" i="7" s="1"/>
  <c r="G75" i="7" s="1"/>
  <c r="C10" i="7"/>
  <c r="C9" i="7" s="1"/>
  <c r="C75" i="7" s="1"/>
  <c r="C9" i="6"/>
  <c r="C51" i="6" s="1"/>
  <c r="D9" i="6"/>
  <c r="D51" i="6" s="1"/>
  <c r="E9" i="6"/>
  <c r="E51" i="6" s="1"/>
  <c r="F9" i="6"/>
  <c r="F51" i="6" s="1"/>
  <c r="B9" i="6"/>
  <c r="B51" i="6" s="1"/>
  <c r="H63" i="5"/>
  <c r="H61" i="5"/>
  <c r="D60" i="5"/>
  <c r="E60" i="5"/>
  <c r="F60" i="5"/>
  <c r="G60" i="5"/>
  <c r="C60" i="5"/>
  <c r="G50" i="5"/>
  <c r="F50" i="5"/>
  <c r="E50" i="5"/>
  <c r="D50" i="5"/>
  <c r="C50" i="5"/>
  <c r="D29" i="5"/>
  <c r="E29" i="5"/>
  <c r="F29" i="5"/>
  <c r="G29" i="5"/>
  <c r="C29" i="5"/>
  <c r="D18" i="5"/>
  <c r="E18" i="5"/>
  <c r="F18" i="5"/>
  <c r="G18" i="5"/>
  <c r="D10" i="5"/>
  <c r="E10" i="5"/>
  <c r="F10" i="5"/>
  <c r="G10" i="5"/>
  <c r="C10" i="5"/>
  <c r="D75" i="16"/>
  <c r="C75" i="16"/>
  <c r="D67" i="16"/>
  <c r="E67" i="16"/>
  <c r="F67" i="16"/>
  <c r="G67" i="16"/>
  <c r="C67" i="16"/>
  <c r="C40" i="16"/>
  <c r="D40" i="16"/>
  <c r="E40" i="16"/>
  <c r="F40" i="16"/>
  <c r="G40" i="16"/>
  <c r="B40" i="16"/>
  <c r="B69" i="16" s="1"/>
  <c r="D69" i="3"/>
  <c r="D70" i="3" s="1"/>
  <c r="C70" i="3"/>
  <c r="D19" i="3"/>
  <c r="C19" i="3"/>
  <c r="C25" i="3" s="1"/>
  <c r="C13" i="3"/>
  <c r="D13" i="3"/>
  <c r="B13" i="3"/>
  <c r="C8" i="3"/>
  <c r="D8" i="3"/>
  <c r="B8" i="3"/>
  <c r="C59" i="1"/>
  <c r="A5" i="8"/>
  <c r="A5" i="7"/>
  <c r="A5" i="6"/>
  <c r="A5" i="5"/>
  <c r="A4" i="16"/>
  <c r="A3" i="3"/>
  <c r="A28" i="2"/>
  <c r="E69" i="16" l="1"/>
  <c r="F69" i="16"/>
  <c r="D25" i="3"/>
  <c r="D26" i="3" s="1"/>
  <c r="D27" i="3" s="1"/>
  <c r="D36" i="3" s="1"/>
  <c r="D69" i="16"/>
  <c r="C69" i="16"/>
  <c r="G69" i="16"/>
  <c r="C26" i="3"/>
  <c r="C27" i="3" s="1"/>
  <c r="C36" i="3" s="1"/>
  <c r="H60" i="5"/>
  <c r="G9" i="6"/>
  <c r="G51" i="6" s="1"/>
  <c r="H50" i="5"/>
  <c r="H29" i="5"/>
  <c r="H18" i="5"/>
  <c r="H10" i="5"/>
  <c r="G9" i="5"/>
  <c r="G87" i="5" s="1"/>
  <c r="F9" i="5"/>
  <c r="F87" i="5" s="1"/>
  <c r="C9" i="5"/>
  <c r="C87" i="5" s="1"/>
  <c r="E9" i="5"/>
  <c r="E87" i="5" s="1"/>
  <c r="D9" i="5"/>
  <c r="D87" i="5" s="1"/>
  <c r="H9" i="5" l="1"/>
  <c r="H87" i="5" s="1"/>
</calcChain>
</file>

<file path=xl/sharedStrings.xml><?xml version="1.0" encoding="utf-8"?>
<sst xmlns="http://schemas.openxmlformats.org/spreadsheetml/2006/main" count="619" uniqueCount="470">
  <si>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</si>
  <si>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</si>
  <si>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</si>
  <si>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</si>
  <si>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</si>
  <si>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</si>
  <si>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</si>
  <si>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</si>
  <si>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</si>
  <si>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</si>
  <si>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</si>
  <si>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</si>
  <si>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</si>
  <si>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</si>
  <si>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</si>
  <si>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</si>
  <si>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</si>
  <si>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</si>
  <si>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</si>
  <si>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</si>
  <si>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</si>
  <si>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</si>
  <si>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</si>
  <si>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</si>
  <si>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</si>
  <si>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</si>
  <si>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</si>
  <si>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</si>
  <si>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</si>
  <si>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</si>
  <si>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</si>
  <si>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</si>
  <si>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</si>
  <si>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</si>
  <si>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</si>
  <si>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</si>
  <si>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</si>
  <si>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</si>
  <si>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</si>
  <si>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</si>
  <si>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</si>
  <si>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</si>
  <si>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</si>
  <si>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</si>
  <si>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</si>
  <si>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</si>
  <si>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</si>
  <si>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</si>
  <si>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</si>
  <si>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</si>
  <si>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</si>
  <si>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</si>
  <si>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</si>
  <si>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</si>
  <si>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</si>
  <si>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</si>
  <si>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</si>
  <si>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</si>
  <si>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</si>
  <si>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</si>
  <si>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</si>
  <si>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</si>
  <si>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</si>
  <si>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</si>
  <si>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</si>
  <si>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</si>
  <si>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</si>
  <si>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</si>
  <si>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</si>
  <si>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</si>
  <si>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</si>
  <si>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</si>
  <si>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</si>
  <si>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</si>
  <si>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</si>
  <si>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</si>
  <si>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</si>
  <si>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</si>
  <si>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</si>
  <si>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</si>
  <si>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</si>
  <si>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</si>
  <si>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</si>
  <si>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</si>
  <si>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</si>
  <si>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</si>
  <si>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</si>
  <si>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</si>
  <si>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</si>
  <si>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</si>
  <si>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</si>
  <si>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</si>
  <si>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</si>
  <si>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</si>
  <si>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</si>
  <si>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</si>
  <si>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</si>
  <si>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</si>
  <si>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</si>
  <si>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</si>
  <si>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</si>
  <si>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</si>
  <si>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</si>
  <si>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</si>
  <si>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</si>
  <si>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</si>
  <si>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</si>
  <si>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</si>
  <si>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</si>
  <si>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</si>
  <si>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</si>
  <si>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</si>
  <si>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</si>
  <si>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</si>
  <si>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</si>
  <si>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</si>
  <si>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</si>
  <si>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</si>
  <si>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</si>
  <si>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</si>
  <si>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</si>
  <si>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</si>
  <si>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</si>
  <si>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</si>
  <si>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</si>
  <si>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</si>
  <si>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</si>
  <si>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</si>
  <si>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</si>
  <si>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</si>
  <si>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</si>
  <si>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</si>
  <si>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</si>
  <si>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</si>
  <si>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</si>
  <si>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</si>
  <si>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</si>
  <si>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</si>
  <si>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</si>
  <si>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</si>
  <si>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</si>
  <si>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</si>
  <si>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</si>
  <si>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</si>
  <si>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</si>
  <si>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</si>
  <si>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</si>
  <si>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</si>
  <si>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</si>
  <si>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</si>
  <si>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</si>
  <si>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</si>
  <si>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</si>
  <si>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</si>
  <si>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</si>
  <si>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</si>
  <si>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</si>
  <si>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</si>
  <si>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</si>
  <si>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</si>
  <si>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</si>
  <si>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</si>
  <si>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</si>
  <si>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</si>
  <si>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</si>
  <si>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</si>
  <si>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</si>
  <si>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</si>
  <si>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</si>
  <si>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</si>
  <si>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</si>
  <si>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</si>
  <si>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</si>
  <si>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</si>
  <si>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</si>
  <si>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</si>
  <si>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</si>
  <si>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</si>
  <si>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</si>
  <si>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</si>
  <si>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</si>
  <si>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</si>
  <si>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</si>
  <si>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</si>
  <si>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</si>
  <si>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</si>
  <si>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</si>
  <si>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</si>
  <si>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</si>
  <si>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</si>
  <si>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</si>
  <si>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</si>
  <si>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</si>
  <si>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</si>
  <si>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</si>
  <si>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</si>
  <si>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</si>
  <si>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</si>
  <si>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</si>
  <si>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</si>
  <si>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</si>
  <si>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</si>
  <si>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</si>
  <si>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</si>
  <si>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</si>
  <si>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</si>
  <si>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</si>
  <si>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</si>
  <si>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</si>
  <si>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</si>
  <si>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</si>
  <si>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</si>
  <si>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</si>
  <si>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</si>
  <si>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</si>
  <si>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</si>
  <si>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</si>
  <si>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</si>
  <si>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</si>
  <si>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</si>
  <si>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</si>
  <si>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</si>
  <si>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</si>
  <si>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</si>
  <si>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</si>
  <si>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</si>
  <si>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</si>
  <si>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</si>
  <si>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</si>
  <si>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</si>
  <si>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</si>
  <si>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</si>
  <si>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</si>
  <si>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</si>
  <si>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</si>
  <si>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</si>
  <si>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</si>
  <si>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</si>
  <si>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</si>
  <si>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</si>
  <si>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</si>
  <si>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</si>
  <si>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</si>
  <si>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</si>
  <si>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</si>
  <si>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</si>
  <si>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</si>
  <si>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</si>
  <si>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</si>
  <si>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</si>
  <si>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</si>
  <si>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</si>
  <si>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</si>
  <si>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</si>
  <si>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</si>
  <si>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</si>
  <si>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</si>
  <si>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</si>
  <si>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</si>
  <si>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</si>
  <si>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</si>
  <si>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</si>
  <si>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</si>
  <si>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</si>
  <si>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</si>
  <si>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</si>
  <si>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</si>
  <si>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</si>
  <si>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</si>
  <si>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</si>
  <si>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</si>
  <si>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</si>
  <si>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</si>
  <si>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</si>
  <si>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</si>
  <si>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</si>
  <si>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</si>
  <si>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</si>
  <si>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</si>
  <si>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</si>
  <si>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</si>
  <si>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</si>
  <si>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</si>
  <si>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</si>
  <si>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</si>
  <si>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</si>
  <si>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</si>
  <si>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</si>
  <si>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</si>
  <si>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</si>
  <si>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</si>
  <si>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</si>
  <si>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</si>
  <si>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</si>
  <si>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</si>
  <si>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</si>
  <si>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</si>
  <si>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</si>
  <si>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</si>
  <si>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</si>
  <si>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</si>
  <si>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</si>
  <si>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</si>
  <si>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</si>
  <si>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</si>
  <si>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</si>
  <si>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</si>
  <si>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</si>
  <si>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</si>
  <si>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</si>
  <si>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</si>
  <si>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</si>
  <si>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</si>
  <si>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</si>
  <si>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</si>
  <si>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</si>
  <si>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</si>
  <si>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</si>
  <si>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</si>
  <si>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</si>
  <si>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</si>
  <si>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</si>
  <si>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</si>
  <si>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</si>
  <si>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</si>
  <si>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</si>
  <si>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</si>
  <si>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</si>
  <si>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</si>
  <si>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</si>
  <si>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</si>
  <si>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</si>
  <si>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</si>
  <si>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</si>
  <si>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</si>
  <si>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</si>
  <si>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</si>
  <si>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</si>
  <si>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</si>
  <si>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</si>
  <si>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</si>
  <si>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</si>
  <si>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</si>
  <si>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</si>
  <si>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</si>
  <si>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</si>
  <si>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</si>
  <si>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</si>
  <si>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</si>
  <si>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</si>
  <si>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</si>
  <si>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</si>
  <si>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</si>
  <si>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</si>
  <si>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</si>
  <si>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</si>
  <si>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</si>
  <si>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</si>
  <si>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</si>
  <si>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</si>
  <si>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</si>
  <si>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</si>
  <si>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</si>
  <si>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</si>
  <si>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</si>
  <si>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</si>
  <si>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</si>
  <si>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</si>
  <si>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</si>
  <si>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</si>
  <si>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</si>
  <si>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</si>
  <si>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</si>
  <si>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</si>
  <si>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</si>
  <si>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</si>
  <si>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</si>
  <si>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</si>
  <si>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</si>
  <si>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</si>
  <si>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</si>
  <si>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</si>
  <si>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</si>
  <si>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</si>
  <si>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</si>
  <si>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</si>
  <si>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</si>
  <si>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</si>
  <si>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</si>
  <si>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</si>
  <si>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</si>
  <si>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</si>
  <si>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</si>
  <si>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</si>
  <si>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</si>
  <si>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</si>
  <si>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</si>
  <si>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</si>
  <si>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</si>
  <si>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</si>
  <si>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</si>
  <si>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</si>
  <si>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</si>
  <si>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</si>
  <si>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</si>
  <si>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</si>
  <si>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</si>
  <si>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</si>
  <si>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</si>
  <si>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</si>
  <si>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</si>
  <si>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</si>
  <si>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</si>
  <si>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</si>
  <si>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</si>
  <si>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</si>
  <si>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</si>
  <si>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</si>
  <si>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</si>
  <si>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</si>
  <si>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</si>
  <si>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</si>
  <si>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</si>
  <si>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</si>
  <si>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</si>
  <si>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</si>
  <si>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</si>
  <si>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</si>
  <si>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</si>
  <si>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</si>
  <si>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</si>
  <si>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</si>
  <si>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</si>
  <si>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</si>
  <si>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</si>
  <si>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</si>
  <si>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</si>
  <si>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</si>
  <si>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</si>
  <si>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</si>
  <si>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</si>
  <si>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</si>
  <si>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</si>
  <si>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</si>
  <si>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</si>
  <si>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</si>
  <si>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</si>
  <si>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</si>
  <si>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</si>
  <si>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</si>
  <si>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</si>
  <si>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</si>
  <si>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</si>
  <si>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</si>
  <si>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</si>
  <si>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</si>
  <si>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</si>
  <si>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</si>
  <si>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</si>
  <si>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</si>
  <si>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31 de diciembre de 2023</t>
  </si>
  <si>
    <t>31 de marzo de 2024</t>
  </si>
  <si>
    <t>2023(d)</t>
  </si>
  <si>
    <t>20 DIRECCIÓN DE ARCHIVO Y DOCUMENTACIÓN</t>
  </si>
  <si>
    <t>21 UNIDAD DE TRANSPARENCIA</t>
  </si>
  <si>
    <t>Al 31 de diciembre de 2023 y al 30 de junio de 2024</t>
  </si>
  <si>
    <t>Del 01 de enero al 30 de junio de 2024</t>
  </si>
  <si>
    <t>Monto pagado de la inversión al 30/06/2024 (k)</t>
  </si>
  <si>
    <t>Monto pagado de la inversión actualizado al 30/06/2024 (l)</t>
  </si>
  <si>
    <t>Saldo pendiente por pagar de la inversión al 30/06/2024 (m=g-l)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</si>
</sst>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topLeftCell="A52" zoomScale="130" zoomScaleNormal="130" zoomScaleSheetLayoutView="120" zoomScalePageLayoutView="60" workbookViewId="0">
      <selection activeCell="B24" sqref="B24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</cols>
  <sheetData>
    <row r="1" spans="1:7" ht="9" customHeight="1" x14ac:dyDescent="0.25">
      <c r="A1" s="100"/>
      <c r="B1" s="100"/>
      <c r="C1" s="100"/>
      <c r="D1" s="100"/>
      <c r="E1" s="100"/>
      <c r="F1" s="100"/>
      <c r="G1" s="100"/>
    </row>
    <row r="2" spans="1:7" ht="9" customHeight="1" x14ac:dyDescent="0.25">
      <c r="A2" s="100" t="s">
        <v>426</v>
      </c>
      <c r="B2" s="100"/>
      <c r="C2" s="100"/>
      <c r="D2" s="100"/>
      <c r="E2" s="100"/>
      <c r="F2" s="100"/>
      <c r="G2" s="100"/>
    </row>
    <row r="3" spans="1:7" ht="9" customHeight="1" x14ac:dyDescent="0.25">
      <c r="A3" s="100" t="s">
        <v>429</v>
      </c>
      <c r="B3" s="100"/>
      <c r="C3" s="100"/>
      <c r="D3" s="100"/>
      <c r="E3" s="100"/>
      <c r="F3" s="100"/>
      <c r="G3" s="100"/>
    </row>
    <row r="4" spans="1:7" ht="9" customHeight="1" x14ac:dyDescent="0.25">
      <c r="A4" s="100" t="s">
        <v>465</v>
      </c>
      <c r="B4" s="100"/>
      <c r="C4" s="100"/>
      <c r="D4" s="100"/>
      <c r="E4" s="100"/>
      <c r="F4" s="100"/>
      <c r="G4" s="100"/>
    </row>
    <row r="5" spans="1:7" ht="9" customHeight="1" x14ac:dyDescent="0.25">
      <c r="A5" s="100" t="s">
        <v>428</v>
      </c>
      <c r="B5" s="100"/>
      <c r="C5" s="100"/>
      <c r="D5" s="100"/>
      <c r="E5" s="100"/>
      <c r="F5" s="100"/>
      <c r="G5" s="100"/>
    </row>
    <row r="6" spans="1:7" ht="31.5" customHeight="1" x14ac:dyDescent="0.25">
      <c r="A6" s="19" t="s">
        <v>427</v>
      </c>
      <c r="B6" s="21" t="s">
        <v>461</v>
      </c>
      <c r="C6" s="21" t="s">
        <v>460</v>
      </c>
      <c r="D6" s="20"/>
      <c r="E6" s="19" t="s">
        <v>427</v>
      </c>
      <c r="F6" s="21" t="s">
        <v>461</v>
      </c>
      <c r="G6" s="21" t="s">
        <v>460</v>
      </c>
    </row>
    <row r="7" spans="1:7" x14ac:dyDescent="0.25">
      <c r="A7" s="10" t="s">
        <v>40</v>
      </c>
      <c r="B7" s="11"/>
      <c r="C7" s="11"/>
      <c r="D7" s="11"/>
      <c r="E7" s="10" t="s">
        <v>2</v>
      </c>
      <c r="F7" s="11"/>
      <c r="G7" s="11"/>
    </row>
    <row r="8" spans="1:7" x14ac:dyDescent="0.25">
      <c r="A8" s="12" t="s">
        <v>41</v>
      </c>
      <c r="B8" s="13"/>
      <c r="C8" s="13"/>
      <c r="D8" s="13"/>
      <c r="E8" s="12" t="s">
        <v>3</v>
      </c>
      <c r="F8" s="13"/>
      <c r="G8" s="13"/>
    </row>
    <row r="9" spans="1:7" ht="21.75" customHeight="1" x14ac:dyDescent="0.25">
      <c r="A9" s="14" t="s">
        <v>144</v>
      </c>
      <c r="B9" s="75">
        <f>SUM(B10:B16)</f>
        <v>33662344.619999997</v>
      </c>
      <c r="C9" s="75">
        <f>SUM(C10:C16)</f>
        <v>16113744.310000001</v>
      </c>
      <c r="D9" s="15"/>
      <c r="E9" s="97" t="s">
        <v>459</v>
      </c>
      <c r="F9" s="75">
        <f>SUM(F10:F18)</f>
        <v>1291423.6599999999</v>
      </c>
      <c r="G9" s="75">
        <f>SUM(G10:G18)</f>
        <v>3248633.76</v>
      </c>
    </row>
    <row r="10" spans="1:7" x14ac:dyDescent="0.25">
      <c r="A10" s="13" t="s">
        <v>4</v>
      </c>
      <c r="B10" s="75">
        <v>9000</v>
      </c>
      <c r="C10" s="75">
        <v>0</v>
      </c>
      <c r="D10" s="13"/>
      <c r="E10" s="14" t="s">
        <v>145</v>
      </c>
      <c r="F10" s="75">
        <v>1128</v>
      </c>
      <c r="G10" s="75">
        <v>0.1</v>
      </c>
    </row>
    <row r="11" spans="1:7" x14ac:dyDescent="0.25">
      <c r="A11" s="13" t="s">
        <v>5</v>
      </c>
      <c r="B11" s="75">
        <v>0</v>
      </c>
      <c r="C11" s="75">
        <v>0</v>
      </c>
      <c r="D11" s="13"/>
      <c r="E11" s="14" t="s">
        <v>7</v>
      </c>
      <c r="F11" s="75">
        <v>21854.92</v>
      </c>
      <c r="G11" s="75">
        <v>6380.01</v>
      </c>
    </row>
    <row r="12" spans="1:7" x14ac:dyDescent="0.25">
      <c r="A12" s="13" t="s">
        <v>6</v>
      </c>
      <c r="B12" s="75">
        <v>537487.46</v>
      </c>
      <c r="C12" s="75">
        <v>294504.34000000003</v>
      </c>
      <c r="D12" s="15"/>
      <c r="E12" s="14" t="s">
        <v>147</v>
      </c>
      <c r="F12" s="75">
        <v>0</v>
      </c>
      <c r="G12" s="75">
        <v>781957.09</v>
      </c>
    </row>
    <row r="13" spans="1:7" x14ac:dyDescent="0.25">
      <c r="A13" s="13" t="s">
        <v>146</v>
      </c>
      <c r="B13" s="75">
        <v>33115857.16</v>
      </c>
      <c r="C13" s="75">
        <v>15819239.970000001</v>
      </c>
      <c r="D13" s="15"/>
      <c r="E13" s="14" t="s">
        <v>148</v>
      </c>
      <c r="F13" s="75">
        <v>0</v>
      </c>
      <c r="G13" s="75">
        <v>0</v>
      </c>
    </row>
    <row r="14" spans="1:7" x14ac:dyDescent="0.25">
      <c r="A14" s="13" t="s">
        <v>8</v>
      </c>
      <c r="B14" s="75">
        <v>0</v>
      </c>
      <c r="C14" s="75">
        <v>0</v>
      </c>
      <c r="D14" s="13"/>
      <c r="E14" s="14" t="s">
        <v>149</v>
      </c>
      <c r="F14" s="75">
        <v>0</v>
      </c>
      <c r="G14" s="75">
        <v>0</v>
      </c>
    </row>
    <row r="15" spans="1:7" ht="25.5" customHeight="1" x14ac:dyDescent="0.25">
      <c r="A15" s="14" t="s">
        <v>150</v>
      </c>
      <c r="B15" s="75">
        <v>0</v>
      </c>
      <c r="C15" s="75">
        <v>0</v>
      </c>
      <c r="D15" s="13"/>
      <c r="E15" s="14" t="s">
        <v>151</v>
      </c>
      <c r="F15" s="75">
        <v>0</v>
      </c>
      <c r="G15" s="75">
        <v>0</v>
      </c>
    </row>
    <row r="16" spans="1:7" x14ac:dyDescent="0.25">
      <c r="A16" s="14" t="s">
        <v>9</v>
      </c>
      <c r="B16" s="75">
        <v>0</v>
      </c>
      <c r="C16" s="75">
        <v>0</v>
      </c>
      <c r="D16" s="13"/>
      <c r="E16" s="14" t="s">
        <v>152</v>
      </c>
      <c r="F16" s="75">
        <v>1268440.74</v>
      </c>
      <c r="G16" s="75">
        <v>2460296.56</v>
      </c>
    </row>
    <row r="17" spans="1:7" ht="23.25" x14ac:dyDescent="0.25">
      <c r="A17" s="14" t="s">
        <v>153</v>
      </c>
      <c r="B17" s="75">
        <f>SUM(B18:B24)</f>
        <v>0</v>
      </c>
      <c r="C17" s="75">
        <f>SUM(C18:C24)</f>
        <v>0</v>
      </c>
      <c r="D17" s="15"/>
      <c r="E17" s="14" t="s">
        <v>154</v>
      </c>
      <c r="F17" s="75">
        <v>0</v>
      </c>
      <c r="G17" s="75">
        <v>0</v>
      </c>
    </row>
    <row r="18" spans="1:7" x14ac:dyDescent="0.25">
      <c r="A18" s="14" t="s">
        <v>155</v>
      </c>
      <c r="B18" s="75">
        <v>0</v>
      </c>
      <c r="C18" s="75">
        <v>0</v>
      </c>
      <c r="D18" s="13"/>
      <c r="E18" s="14" t="s">
        <v>156</v>
      </c>
      <c r="F18" s="75">
        <v>0</v>
      </c>
      <c r="G18" s="75">
        <v>0</v>
      </c>
    </row>
    <row r="19" spans="1:7" x14ac:dyDescent="0.25">
      <c r="A19" s="14" t="s">
        <v>11</v>
      </c>
      <c r="B19" s="75">
        <v>0</v>
      </c>
      <c r="C19" s="75">
        <v>0</v>
      </c>
      <c r="D19" s="13"/>
      <c r="E19" s="14" t="s">
        <v>157</v>
      </c>
      <c r="F19" s="75">
        <f>SUM(F20:F22)</f>
        <v>0</v>
      </c>
      <c r="G19" s="75">
        <f>SUM(G20:G22)</f>
        <v>0</v>
      </c>
    </row>
    <row r="20" spans="1:7" x14ac:dyDescent="0.25">
      <c r="A20" s="14" t="s">
        <v>159</v>
      </c>
      <c r="B20" s="75">
        <v>0</v>
      </c>
      <c r="C20" s="75">
        <v>0</v>
      </c>
      <c r="D20" s="13"/>
      <c r="E20" s="14" t="s">
        <v>158</v>
      </c>
      <c r="F20" s="75">
        <v>0</v>
      </c>
      <c r="G20" s="75">
        <v>0</v>
      </c>
    </row>
    <row r="21" spans="1:7" ht="23.25" x14ac:dyDescent="0.25">
      <c r="A21" s="14" t="s">
        <v>12</v>
      </c>
      <c r="B21" s="75"/>
      <c r="C21" s="75"/>
      <c r="D21" s="13"/>
      <c r="E21" s="14" t="s">
        <v>160</v>
      </c>
      <c r="F21" s="75">
        <v>0</v>
      </c>
      <c r="G21" s="75">
        <v>0</v>
      </c>
    </row>
    <row r="22" spans="1:7" ht="14.25" customHeight="1" x14ac:dyDescent="0.25">
      <c r="A22" s="14" t="s">
        <v>161</v>
      </c>
      <c r="B22" s="75">
        <v>0</v>
      </c>
      <c r="C22" s="75">
        <v>0</v>
      </c>
      <c r="D22" s="15"/>
      <c r="E22" s="14" t="s">
        <v>162</v>
      </c>
      <c r="F22" s="75">
        <v>0</v>
      </c>
      <c r="G22" s="75">
        <v>0</v>
      </c>
    </row>
    <row r="23" spans="1:7" ht="23.25" x14ac:dyDescent="0.25">
      <c r="A23" s="14" t="s">
        <v>13</v>
      </c>
      <c r="B23" s="75">
        <v>0</v>
      </c>
      <c r="C23" s="75">
        <v>0</v>
      </c>
      <c r="D23" s="13"/>
      <c r="E23" s="14" t="s">
        <v>163</v>
      </c>
      <c r="F23" s="75">
        <f>SUM(F24:F25)</f>
        <v>0</v>
      </c>
      <c r="G23" s="75">
        <f>SUM(G24:G25)</f>
        <v>0</v>
      </c>
    </row>
    <row r="24" spans="1:7" ht="23.25" x14ac:dyDescent="0.25">
      <c r="A24" s="14" t="s">
        <v>164</v>
      </c>
      <c r="B24" s="75">
        <v>0</v>
      </c>
      <c r="C24" s="75">
        <v>0</v>
      </c>
      <c r="D24" s="13"/>
      <c r="E24" s="14" t="s">
        <v>165</v>
      </c>
      <c r="F24" s="75">
        <v>0</v>
      </c>
      <c r="G24" s="75">
        <v>0</v>
      </c>
    </row>
    <row r="25" spans="1:7" ht="23.25" x14ac:dyDescent="0.25">
      <c r="A25" s="14" t="s">
        <v>166</v>
      </c>
      <c r="B25" s="75">
        <f>SUM(B26:B30)</f>
        <v>11856.94</v>
      </c>
      <c r="C25" s="75">
        <f>SUM(C26:C30)</f>
        <v>6917.4</v>
      </c>
      <c r="D25" s="15"/>
      <c r="E25" s="14" t="s">
        <v>167</v>
      </c>
      <c r="F25" s="75">
        <v>0</v>
      </c>
      <c r="G25" s="75">
        <v>0</v>
      </c>
    </row>
    <row r="26" spans="1:7" ht="23.25" x14ac:dyDescent="0.25">
      <c r="A26" s="14" t="s">
        <v>168</v>
      </c>
      <c r="B26" s="75">
        <v>11856.94</v>
      </c>
      <c r="C26" s="75">
        <v>6917.4</v>
      </c>
      <c r="D26" s="15"/>
      <c r="E26" s="14" t="s">
        <v>14</v>
      </c>
      <c r="F26" s="75">
        <v>0</v>
      </c>
      <c r="G26" s="75">
        <v>0</v>
      </c>
    </row>
    <row r="27" spans="1:7" ht="23.25" x14ac:dyDescent="0.25">
      <c r="A27" s="14" t="s">
        <v>170</v>
      </c>
      <c r="B27" s="75">
        <v>0</v>
      </c>
      <c r="C27" s="75">
        <v>0</v>
      </c>
      <c r="D27" s="13"/>
      <c r="E27" s="14" t="s">
        <v>169</v>
      </c>
      <c r="F27" s="75">
        <f>SUM(F28:F30)</f>
        <v>0</v>
      </c>
      <c r="G27" s="75">
        <f>SUM(G28:G30)</f>
        <v>0</v>
      </c>
    </row>
    <row r="28" spans="1:7" ht="15" customHeight="1" x14ac:dyDescent="0.25">
      <c r="A28" s="14" t="s">
        <v>172</v>
      </c>
      <c r="B28" s="75">
        <v>0</v>
      </c>
      <c r="C28" s="75">
        <v>0</v>
      </c>
      <c r="D28" s="13"/>
      <c r="E28" s="14" t="s">
        <v>171</v>
      </c>
      <c r="F28" s="75">
        <v>0</v>
      </c>
      <c r="G28" s="75">
        <v>0</v>
      </c>
    </row>
    <row r="29" spans="1:7" ht="23.25" x14ac:dyDescent="0.25">
      <c r="A29" s="14" t="s">
        <v>173</v>
      </c>
      <c r="B29" s="75">
        <v>0</v>
      </c>
      <c r="C29" s="75">
        <v>0</v>
      </c>
      <c r="D29" s="13"/>
      <c r="E29" s="14" t="s">
        <v>174</v>
      </c>
      <c r="F29" s="75">
        <v>0</v>
      </c>
      <c r="G29" s="75">
        <v>0</v>
      </c>
    </row>
    <row r="30" spans="1:7" ht="23.25" x14ac:dyDescent="0.25">
      <c r="A30" s="14" t="s">
        <v>175</v>
      </c>
      <c r="B30" s="75">
        <v>0</v>
      </c>
      <c r="C30" s="75">
        <v>0</v>
      </c>
      <c r="D30" s="13"/>
      <c r="E30" s="14" t="s">
        <v>176</v>
      </c>
      <c r="F30" s="75">
        <v>0</v>
      </c>
      <c r="G30" s="75">
        <v>0</v>
      </c>
    </row>
    <row r="31" spans="1:7" ht="23.25" x14ac:dyDescent="0.25">
      <c r="A31" s="14" t="s">
        <v>42</v>
      </c>
      <c r="B31" s="75">
        <f>SUM(B32:B36)</f>
        <v>0</v>
      </c>
      <c r="C31" s="75">
        <f>SUM(C32:C36)</f>
        <v>0</v>
      </c>
      <c r="D31" s="13"/>
      <c r="E31" s="14" t="s">
        <v>177</v>
      </c>
      <c r="F31" s="75">
        <f>SUM(F32:F37)</f>
        <v>0</v>
      </c>
      <c r="G31" s="75">
        <f>SUM(G32:G37)</f>
        <v>0</v>
      </c>
    </row>
    <row r="32" spans="1:7" x14ac:dyDescent="0.25">
      <c r="A32" s="14" t="s">
        <v>15</v>
      </c>
      <c r="B32" s="75">
        <v>0</v>
      </c>
      <c r="C32" s="75">
        <v>0</v>
      </c>
      <c r="D32" s="13"/>
      <c r="E32" s="14" t="s">
        <v>18</v>
      </c>
      <c r="F32" s="75">
        <v>0</v>
      </c>
      <c r="G32" s="75">
        <v>0</v>
      </c>
    </row>
    <row r="33" spans="1:7" x14ac:dyDescent="0.25">
      <c r="A33" s="14" t="s">
        <v>16</v>
      </c>
      <c r="B33" s="75">
        <v>0</v>
      </c>
      <c r="C33" s="75">
        <v>0</v>
      </c>
      <c r="D33" s="13"/>
      <c r="E33" s="14" t="s">
        <v>179</v>
      </c>
      <c r="F33" s="75">
        <v>0</v>
      </c>
      <c r="G33" s="75">
        <v>0</v>
      </c>
    </row>
    <row r="34" spans="1:7" x14ac:dyDescent="0.25">
      <c r="A34" s="14" t="s">
        <v>178</v>
      </c>
      <c r="B34" s="75">
        <v>0</v>
      </c>
      <c r="C34" s="75">
        <v>0</v>
      </c>
      <c r="D34" s="13"/>
      <c r="E34" s="14" t="s">
        <v>19</v>
      </c>
      <c r="F34" s="75">
        <v>0</v>
      </c>
      <c r="G34" s="75">
        <v>0</v>
      </c>
    </row>
    <row r="35" spans="1:7" ht="23.25" x14ac:dyDescent="0.25">
      <c r="A35" s="14" t="s">
        <v>181</v>
      </c>
      <c r="B35" s="75">
        <v>0</v>
      </c>
      <c r="C35" s="75">
        <v>0</v>
      </c>
      <c r="D35" s="13"/>
      <c r="E35" s="14" t="s">
        <v>180</v>
      </c>
      <c r="F35" s="75">
        <v>0</v>
      </c>
      <c r="G35" s="75">
        <v>0</v>
      </c>
    </row>
    <row r="36" spans="1:7" ht="12.75" customHeight="1" x14ac:dyDescent="0.25">
      <c r="A36" s="14" t="s">
        <v>17</v>
      </c>
      <c r="B36" s="75">
        <v>0</v>
      </c>
      <c r="C36" s="75">
        <v>0</v>
      </c>
      <c r="D36" s="13"/>
      <c r="E36" s="99" t="s">
        <v>182</v>
      </c>
      <c r="F36" s="75">
        <v>0</v>
      </c>
      <c r="G36" s="75">
        <v>0</v>
      </c>
    </row>
    <row r="37" spans="1:7" ht="12.75" customHeight="1" x14ac:dyDescent="0.25">
      <c r="A37" s="14" t="s">
        <v>43</v>
      </c>
      <c r="B37" s="75">
        <v>0</v>
      </c>
      <c r="C37" s="75">
        <v>0</v>
      </c>
      <c r="D37" s="13"/>
      <c r="E37" s="14" t="s">
        <v>185</v>
      </c>
      <c r="F37" s="75">
        <v>0</v>
      </c>
      <c r="G37" s="75">
        <v>0</v>
      </c>
    </row>
    <row r="38" spans="1:7" ht="22.5" customHeight="1" x14ac:dyDescent="0.25">
      <c r="A38" s="14" t="s">
        <v>183</v>
      </c>
      <c r="B38" s="75">
        <f>SUM(B39:B40)</f>
        <v>0</v>
      </c>
      <c r="C38" s="75">
        <f>SUM(C39:C40)</f>
        <v>0</v>
      </c>
      <c r="D38" s="13"/>
      <c r="E38" s="14" t="s">
        <v>186</v>
      </c>
      <c r="F38" s="75">
        <f>SUM(F39:F41)</f>
        <v>0</v>
      </c>
      <c r="G38" s="75">
        <f>SUM(G39:G41)</f>
        <v>0</v>
      </c>
    </row>
    <row r="39" spans="1:7" ht="23.25" x14ac:dyDescent="0.25">
      <c r="A39" s="14" t="s">
        <v>184</v>
      </c>
      <c r="B39" s="75">
        <v>0</v>
      </c>
      <c r="C39" s="75">
        <v>0</v>
      </c>
      <c r="D39" s="13"/>
      <c r="E39" s="14" t="s">
        <v>187</v>
      </c>
      <c r="F39" s="75">
        <v>0</v>
      </c>
      <c r="G39" s="75">
        <v>0</v>
      </c>
    </row>
    <row r="40" spans="1:7" x14ac:dyDescent="0.25">
      <c r="A40" s="14" t="s">
        <v>188</v>
      </c>
      <c r="B40" s="75">
        <v>0</v>
      </c>
      <c r="C40" s="75">
        <v>0</v>
      </c>
      <c r="D40" s="13"/>
      <c r="E40" s="14" t="s">
        <v>189</v>
      </c>
      <c r="F40" s="75">
        <v>0</v>
      </c>
      <c r="G40" s="75">
        <v>0</v>
      </c>
    </row>
    <row r="41" spans="1:7" x14ac:dyDescent="0.25">
      <c r="A41" s="14" t="s">
        <v>190</v>
      </c>
      <c r="B41" s="75">
        <f>SUM(B42:B45)</f>
        <v>0</v>
      </c>
      <c r="C41" s="75">
        <f>SUM(C42:C45)</f>
        <v>0</v>
      </c>
      <c r="D41" s="13"/>
      <c r="E41" s="14" t="s">
        <v>22</v>
      </c>
      <c r="F41" s="75">
        <v>0</v>
      </c>
      <c r="G41" s="75">
        <v>0</v>
      </c>
    </row>
    <row r="42" spans="1:7" x14ac:dyDescent="0.25">
      <c r="A42" s="14" t="s">
        <v>20</v>
      </c>
      <c r="B42" s="75">
        <v>0</v>
      </c>
      <c r="C42" s="75">
        <v>0</v>
      </c>
      <c r="D42" s="13"/>
      <c r="E42" s="14" t="s">
        <v>191</v>
      </c>
      <c r="F42" s="75">
        <v>9126.5400000000009</v>
      </c>
      <c r="G42" s="75">
        <f>SUM(G43:G45)</f>
        <v>131612.49</v>
      </c>
    </row>
    <row r="43" spans="1:7" x14ac:dyDescent="0.25">
      <c r="A43" s="14" t="s">
        <v>192</v>
      </c>
      <c r="B43" s="75">
        <v>0</v>
      </c>
      <c r="C43" s="75">
        <v>0</v>
      </c>
      <c r="D43" s="13"/>
      <c r="E43" s="14" t="s">
        <v>23</v>
      </c>
      <c r="F43" s="75">
        <v>0</v>
      </c>
      <c r="G43" s="75">
        <v>0</v>
      </c>
    </row>
    <row r="44" spans="1:7" ht="23.25" x14ac:dyDescent="0.25">
      <c r="A44" s="14" t="s">
        <v>193</v>
      </c>
      <c r="B44" s="75">
        <v>0</v>
      </c>
      <c r="C44" s="75">
        <v>0</v>
      </c>
      <c r="D44" s="13"/>
      <c r="E44" s="14" t="s">
        <v>24</v>
      </c>
      <c r="F44" s="75">
        <v>0</v>
      </c>
      <c r="G44" s="75">
        <v>0</v>
      </c>
    </row>
    <row r="45" spans="1:7" ht="11.25" customHeight="1" x14ac:dyDescent="0.25">
      <c r="A45" s="14" t="s">
        <v>21</v>
      </c>
      <c r="B45" s="75">
        <v>0</v>
      </c>
      <c r="C45" s="75">
        <v>0</v>
      </c>
      <c r="D45" s="13"/>
      <c r="E45" s="14" t="s">
        <v>25</v>
      </c>
      <c r="F45" s="75">
        <v>9126.5400000000009</v>
      </c>
      <c r="G45" s="75">
        <v>131612.49</v>
      </c>
    </row>
    <row r="46" spans="1:7" ht="11.25" customHeight="1" x14ac:dyDescent="0.25">
      <c r="A46" s="14" t="s">
        <v>142</v>
      </c>
      <c r="B46" s="75">
        <f>B9+B17+B25+B31+B37+B38+B41</f>
        <v>33674201.559999995</v>
      </c>
      <c r="C46" s="75">
        <f>C9+C17+C25+C31+C37+C38+C41</f>
        <v>16120661.710000001</v>
      </c>
      <c r="D46" s="13"/>
      <c r="E46" s="14" t="s">
        <v>143</v>
      </c>
      <c r="F46" s="75">
        <f>F9+F19+F23+F26+F27+F31+F38+F42</f>
        <v>1300550.2</v>
      </c>
      <c r="G46" s="75">
        <f>G9+G19+G23+G26+G27+G31+G38+G42</f>
        <v>3380246.25</v>
      </c>
    </row>
    <row r="47" spans="1:7" ht="7.5" customHeight="1" x14ac:dyDescent="0.25">
      <c r="A47" s="14"/>
      <c r="B47" s="75"/>
      <c r="C47" s="75"/>
      <c r="D47" s="13"/>
      <c r="E47" s="14"/>
      <c r="F47" s="75"/>
      <c r="G47" s="75"/>
    </row>
    <row r="48" spans="1:7" ht="11.25" customHeight="1" x14ac:dyDescent="0.25">
      <c r="A48" s="14" t="s">
        <v>44</v>
      </c>
      <c r="B48" s="75"/>
      <c r="C48" s="75"/>
      <c r="D48" s="13"/>
      <c r="E48" s="14" t="s">
        <v>26</v>
      </c>
      <c r="F48" s="75"/>
      <c r="G48" s="75"/>
    </row>
    <row r="49" spans="1:7" ht="11.25" customHeight="1" x14ac:dyDescent="0.25">
      <c r="A49" s="14" t="s">
        <v>45</v>
      </c>
      <c r="B49" s="75">
        <v>0</v>
      </c>
      <c r="C49" s="75">
        <v>0</v>
      </c>
      <c r="D49" s="13"/>
      <c r="E49" s="14" t="s">
        <v>27</v>
      </c>
      <c r="F49" s="75">
        <v>0</v>
      </c>
      <c r="G49" s="75">
        <v>0</v>
      </c>
    </row>
    <row r="50" spans="1:7" ht="11.25" customHeight="1" x14ac:dyDescent="0.25">
      <c r="A50" s="14" t="s">
        <v>194</v>
      </c>
      <c r="B50" s="75">
        <v>0</v>
      </c>
      <c r="C50" s="75">
        <v>0</v>
      </c>
      <c r="D50" s="13"/>
      <c r="E50" s="14" t="s">
        <v>28</v>
      </c>
      <c r="F50" s="75">
        <v>0</v>
      </c>
      <c r="G50" s="75">
        <v>0</v>
      </c>
    </row>
    <row r="51" spans="1:7" ht="11.25" customHeight="1" x14ac:dyDescent="0.25">
      <c r="A51" s="14" t="s">
        <v>458</v>
      </c>
      <c r="B51" s="75">
        <v>28052933.420000002</v>
      </c>
      <c r="C51" s="75">
        <v>28052933.420000002</v>
      </c>
      <c r="D51" s="13"/>
      <c r="E51" s="14" t="s">
        <v>29</v>
      </c>
      <c r="F51" s="75">
        <v>0</v>
      </c>
      <c r="G51" s="75">
        <v>0</v>
      </c>
    </row>
    <row r="52" spans="1:7" ht="11.25" customHeight="1" x14ac:dyDescent="0.25">
      <c r="A52" s="14" t="s">
        <v>46</v>
      </c>
      <c r="B52" s="75">
        <v>11013876.800000001</v>
      </c>
      <c r="C52" s="75">
        <v>10771963.039999999</v>
      </c>
      <c r="D52" s="13"/>
      <c r="E52" s="14" t="s">
        <v>30</v>
      </c>
      <c r="F52" s="75">
        <v>0</v>
      </c>
      <c r="G52" s="75">
        <v>0</v>
      </c>
    </row>
    <row r="53" spans="1:7" ht="11.25" customHeight="1" x14ac:dyDescent="0.25">
      <c r="A53" s="14" t="s">
        <v>47</v>
      </c>
      <c r="B53" s="75">
        <v>3624463.5</v>
      </c>
      <c r="C53" s="75">
        <v>3624463.5</v>
      </c>
      <c r="D53" s="13"/>
      <c r="E53" s="14" t="s">
        <v>195</v>
      </c>
      <c r="F53" s="75">
        <v>0</v>
      </c>
      <c r="G53" s="75">
        <v>0</v>
      </c>
    </row>
    <row r="54" spans="1:7" ht="11.25" customHeight="1" x14ac:dyDescent="0.25">
      <c r="A54" s="14" t="s">
        <v>196</v>
      </c>
      <c r="B54" s="75">
        <v>0</v>
      </c>
      <c r="C54" s="75">
        <v>0</v>
      </c>
      <c r="D54" s="13"/>
      <c r="E54" s="14" t="s">
        <v>31</v>
      </c>
      <c r="F54" s="75">
        <v>0</v>
      </c>
      <c r="G54" s="75">
        <v>0</v>
      </c>
    </row>
    <row r="55" spans="1:7" ht="11.25" customHeight="1" x14ac:dyDescent="0.25">
      <c r="A55" s="14" t="s">
        <v>48</v>
      </c>
      <c r="B55" s="75">
        <v>0</v>
      </c>
      <c r="C55" s="75">
        <v>0</v>
      </c>
      <c r="D55" s="13"/>
      <c r="E55" s="14"/>
      <c r="F55" s="75"/>
      <c r="G55" s="75"/>
    </row>
    <row r="56" spans="1:7" ht="11.25" customHeight="1" x14ac:dyDescent="0.25">
      <c r="A56" s="14" t="s">
        <v>197</v>
      </c>
      <c r="B56" s="75">
        <v>0</v>
      </c>
      <c r="C56" s="75">
        <v>0</v>
      </c>
      <c r="D56" s="13"/>
      <c r="E56" s="14" t="s">
        <v>198</v>
      </c>
      <c r="F56" s="75">
        <f>SUM(F49:F55)</f>
        <v>0</v>
      </c>
      <c r="G56" s="75">
        <f>SUM(G49:G55)</f>
        <v>0</v>
      </c>
    </row>
    <row r="57" spans="1:7" ht="11.25" customHeight="1" x14ac:dyDescent="0.25">
      <c r="A57" s="14" t="s">
        <v>49</v>
      </c>
      <c r="B57" s="75">
        <v>0</v>
      </c>
      <c r="C57" s="75">
        <v>0</v>
      </c>
      <c r="D57" s="13"/>
      <c r="E57" s="14" t="s">
        <v>32</v>
      </c>
      <c r="F57" s="75">
        <f>F46+F56</f>
        <v>1300550.2</v>
      </c>
      <c r="G57" s="75">
        <f>G46+G56</f>
        <v>3380246.25</v>
      </c>
    </row>
    <row r="58" spans="1:7" ht="11.25" customHeight="1" x14ac:dyDescent="0.25">
      <c r="A58" s="14" t="s">
        <v>199</v>
      </c>
      <c r="B58" s="75">
        <f>SUM(B49:B57)</f>
        <v>42691273.719999999</v>
      </c>
      <c r="C58" s="75">
        <v>42449359.960000001</v>
      </c>
      <c r="D58" s="13"/>
      <c r="E58" s="14"/>
      <c r="F58" s="75"/>
      <c r="G58" s="75"/>
    </row>
    <row r="59" spans="1:7" ht="11.25" customHeight="1" x14ac:dyDescent="0.25">
      <c r="A59" s="14" t="s">
        <v>50</v>
      </c>
      <c r="B59" s="75">
        <f>B46+B58</f>
        <v>76365475.280000001</v>
      </c>
      <c r="C59" s="75">
        <f>C46+C58</f>
        <v>58570021.670000002</v>
      </c>
      <c r="D59" s="13"/>
      <c r="E59" s="14" t="s">
        <v>33</v>
      </c>
      <c r="F59" s="75"/>
      <c r="G59" s="75"/>
    </row>
    <row r="60" spans="1:7" ht="11.25" customHeight="1" x14ac:dyDescent="0.25">
      <c r="A60" s="13"/>
      <c r="B60" s="75"/>
      <c r="C60" s="75"/>
      <c r="D60" s="15"/>
      <c r="E60" s="14" t="s">
        <v>200</v>
      </c>
      <c r="F60" s="75">
        <f>SUM(F61:F63)</f>
        <v>0</v>
      </c>
      <c r="G60" s="75">
        <f>SUM(G61:G63)</f>
        <v>0</v>
      </c>
    </row>
    <row r="61" spans="1:7" ht="11.25" customHeight="1" x14ac:dyDescent="0.25">
      <c r="A61" s="13"/>
      <c r="B61" s="75"/>
      <c r="C61" s="75"/>
      <c r="D61" s="13"/>
      <c r="E61" s="14" t="s">
        <v>34</v>
      </c>
      <c r="F61" s="75">
        <v>0</v>
      </c>
      <c r="G61" s="75">
        <v>0</v>
      </c>
    </row>
    <row r="62" spans="1:7" ht="11.25" customHeight="1" x14ac:dyDescent="0.25">
      <c r="A62" s="13"/>
      <c r="B62" s="75"/>
      <c r="C62" s="75"/>
      <c r="D62" s="13"/>
      <c r="E62" s="14" t="s">
        <v>35</v>
      </c>
      <c r="F62" s="75">
        <v>0</v>
      </c>
      <c r="G62" s="75">
        <v>0</v>
      </c>
    </row>
    <row r="63" spans="1:7" ht="11.25" customHeight="1" x14ac:dyDescent="0.25">
      <c r="A63" s="13"/>
      <c r="B63" s="75"/>
      <c r="C63" s="75"/>
      <c r="D63" s="13"/>
      <c r="E63" s="14" t="s">
        <v>201</v>
      </c>
      <c r="F63" s="75">
        <v>0</v>
      </c>
      <c r="G63" s="75">
        <v>0</v>
      </c>
    </row>
    <row r="64" spans="1:7" ht="11.25" customHeight="1" x14ac:dyDescent="0.25">
      <c r="A64" s="13"/>
      <c r="B64" s="75"/>
      <c r="C64" s="75"/>
      <c r="D64" s="13"/>
      <c r="E64" s="14" t="s">
        <v>202</v>
      </c>
      <c r="F64" s="75">
        <f>SUM(F65:F69)</f>
        <v>75064925.079999998</v>
      </c>
      <c r="G64" s="75">
        <f>SUM(G65:G69)</f>
        <v>55189775.519999996</v>
      </c>
    </row>
    <row r="65" spans="1:7" ht="11.25" customHeight="1" x14ac:dyDescent="0.25">
      <c r="A65" s="13"/>
      <c r="B65" s="75"/>
      <c r="C65" s="75"/>
      <c r="D65" s="13"/>
      <c r="E65" s="14" t="s">
        <v>203</v>
      </c>
      <c r="F65" s="75">
        <v>19965242.34</v>
      </c>
      <c r="G65" s="75">
        <v>12383858.68</v>
      </c>
    </row>
    <row r="66" spans="1:7" ht="11.25" customHeight="1" x14ac:dyDescent="0.25">
      <c r="A66" s="13"/>
      <c r="B66" s="75"/>
      <c r="C66" s="75"/>
      <c r="D66" s="13"/>
      <c r="E66" s="14" t="s">
        <v>36</v>
      </c>
      <c r="F66" s="75">
        <v>55099674.600000001</v>
      </c>
      <c r="G66" s="75">
        <v>42805906.409999996</v>
      </c>
    </row>
    <row r="67" spans="1:7" ht="11.25" customHeight="1" x14ac:dyDescent="0.25">
      <c r="A67" s="13"/>
      <c r="B67" s="75"/>
      <c r="C67" s="75"/>
      <c r="D67" s="15"/>
      <c r="E67" s="14" t="s">
        <v>37</v>
      </c>
      <c r="F67" s="75">
        <v>0</v>
      </c>
      <c r="G67" s="75">
        <v>0</v>
      </c>
    </row>
    <row r="68" spans="1:7" ht="11.25" customHeight="1" x14ac:dyDescent="0.25">
      <c r="A68" s="13"/>
      <c r="B68" s="75"/>
      <c r="C68" s="75"/>
      <c r="D68" s="13"/>
      <c r="E68" s="14" t="s">
        <v>38</v>
      </c>
      <c r="F68" s="75">
        <v>0</v>
      </c>
      <c r="G68" s="75">
        <v>0</v>
      </c>
    </row>
    <row r="69" spans="1:7" ht="11.25" customHeight="1" x14ac:dyDescent="0.25">
      <c r="A69" s="13"/>
      <c r="B69" s="75"/>
      <c r="C69" s="75"/>
      <c r="D69" s="15"/>
      <c r="E69" s="14" t="s">
        <v>204</v>
      </c>
      <c r="F69" s="75">
        <v>8.14</v>
      </c>
      <c r="G69" s="75">
        <v>10.43</v>
      </c>
    </row>
    <row r="70" spans="1:7" ht="11.25" customHeight="1" x14ac:dyDescent="0.25">
      <c r="A70" s="13"/>
      <c r="B70" s="75"/>
      <c r="C70" s="75"/>
      <c r="D70" s="13"/>
      <c r="E70" s="14" t="s">
        <v>205</v>
      </c>
      <c r="F70" s="75">
        <f>SUM(F71:F72)</f>
        <v>0</v>
      </c>
      <c r="G70" s="75">
        <f>SUM(G71:G72)</f>
        <v>0</v>
      </c>
    </row>
    <row r="71" spans="1:7" ht="11.25" customHeight="1" x14ac:dyDescent="0.25">
      <c r="A71" s="13"/>
      <c r="B71" s="75"/>
      <c r="C71" s="75"/>
      <c r="D71" s="13"/>
      <c r="E71" s="14" t="s">
        <v>39</v>
      </c>
      <c r="F71" s="75">
        <v>0</v>
      </c>
      <c r="G71" s="75">
        <v>0</v>
      </c>
    </row>
    <row r="72" spans="1:7" ht="11.25" customHeight="1" x14ac:dyDescent="0.25">
      <c r="A72" s="13"/>
      <c r="B72" s="75"/>
      <c r="C72" s="75"/>
      <c r="D72" s="13"/>
      <c r="E72" s="14" t="s">
        <v>206</v>
      </c>
      <c r="F72" s="75">
        <v>0</v>
      </c>
      <c r="G72" s="75">
        <v>0</v>
      </c>
    </row>
    <row r="73" spans="1:7" ht="11.25" customHeight="1" x14ac:dyDescent="0.25">
      <c r="A73" s="13"/>
      <c r="B73" s="75"/>
      <c r="C73" s="75"/>
      <c r="D73" s="15"/>
      <c r="E73" s="14" t="s">
        <v>207</v>
      </c>
      <c r="F73" s="75">
        <f>F60+F64+F70</f>
        <v>75064925.079999998</v>
      </c>
      <c r="G73" s="75">
        <f>G60+G64+G70</f>
        <v>55189775.519999996</v>
      </c>
    </row>
    <row r="74" spans="1:7" ht="11.25" customHeight="1" x14ac:dyDescent="0.25">
      <c r="A74" s="16"/>
      <c r="B74" s="76"/>
      <c r="C74" s="76"/>
      <c r="D74" s="17"/>
      <c r="E74" s="18" t="s">
        <v>208</v>
      </c>
      <c r="F74" s="76">
        <f>F57+F73</f>
        <v>76365475.280000001</v>
      </c>
      <c r="G74" s="76">
        <f>G57+G73</f>
        <v>58570021.769999996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B25:C25 B31:C31 B38:C38 B41:C41 F9:G9 F19:G19 F23:G23 F27:G27 F31:G31 F38:G38 G42 F60:G60 F64:G64 F70:G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zoomScale="115" zoomScaleNormal="115" workbookViewId="0">
      <selection activeCell="I31" sqref="I31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00"/>
      <c r="B1" s="100"/>
      <c r="C1" s="100"/>
      <c r="D1" s="100"/>
      <c r="E1" s="100"/>
      <c r="F1" s="100"/>
      <c r="G1" s="100"/>
      <c r="H1" s="100"/>
    </row>
    <row r="2" spans="1:8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</row>
    <row r="3" spans="1:8" ht="11.25" customHeight="1" x14ac:dyDescent="0.25">
      <c r="A3" s="100" t="s">
        <v>430</v>
      </c>
      <c r="B3" s="100"/>
      <c r="C3" s="100"/>
      <c r="D3" s="100"/>
      <c r="E3" s="100"/>
      <c r="F3" s="100"/>
      <c r="G3" s="100"/>
      <c r="H3" s="100"/>
    </row>
    <row r="4" spans="1:8" ht="11.25" customHeight="1" x14ac:dyDescent="0.25">
      <c r="A4" s="100" t="s">
        <v>465</v>
      </c>
      <c r="B4" s="100"/>
      <c r="C4" s="100"/>
      <c r="D4" s="100"/>
      <c r="E4" s="100"/>
      <c r="F4" s="100"/>
      <c r="G4" s="100"/>
      <c r="H4" s="100"/>
    </row>
    <row r="5" spans="1:8" ht="11.25" customHeight="1" x14ac:dyDescent="0.25">
      <c r="A5" s="101" t="s">
        <v>428</v>
      </c>
      <c r="B5" s="101"/>
      <c r="C5" s="101"/>
      <c r="D5" s="101"/>
      <c r="E5" s="101"/>
      <c r="F5" s="101"/>
      <c r="G5" s="101"/>
      <c r="H5" s="101"/>
    </row>
    <row r="6" spans="1:8" x14ac:dyDescent="0.25">
      <c r="A6" s="24" t="s">
        <v>51</v>
      </c>
      <c r="B6" s="24" t="s">
        <v>432</v>
      </c>
      <c r="C6" s="24" t="s">
        <v>52</v>
      </c>
      <c r="D6" s="24" t="s">
        <v>53</v>
      </c>
      <c r="E6" s="24" t="s">
        <v>54</v>
      </c>
      <c r="F6" s="24" t="s">
        <v>55</v>
      </c>
      <c r="G6" s="24" t="s">
        <v>56</v>
      </c>
      <c r="H6" s="24" t="s">
        <v>91</v>
      </c>
    </row>
    <row r="7" spans="1:8" x14ac:dyDescent="0.25">
      <c r="A7" s="25" t="s">
        <v>57</v>
      </c>
      <c r="B7" s="25" t="s">
        <v>431</v>
      </c>
      <c r="C7" s="25" t="s">
        <v>58</v>
      </c>
      <c r="D7" s="25" t="s">
        <v>58</v>
      </c>
      <c r="E7" s="25" t="s">
        <v>59</v>
      </c>
      <c r="F7" s="25" t="s">
        <v>60</v>
      </c>
      <c r="G7" s="25" t="s">
        <v>61</v>
      </c>
      <c r="H7" s="25" t="s">
        <v>92</v>
      </c>
    </row>
    <row r="8" spans="1:8" x14ac:dyDescent="0.25">
      <c r="A8" s="26"/>
      <c r="B8" s="27" t="s">
        <v>462</v>
      </c>
      <c r="C8" s="27" t="s">
        <v>62</v>
      </c>
      <c r="D8" s="27" t="s">
        <v>63</v>
      </c>
      <c r="E8" s="27" t="s">
        <v>64</v>
      </c>
      <c r="F8" s="27" t="s">
        <v>65</v>
      </c>
      <c r="G8" s="27" t="s">
        <v>66</v>
      </c>
      <c r="H8" s="27" t="s">
        <v>93</v>
      </c>
    </row>
    <row r="9" spans="1:8" x14ac:dyDescent="0.25">
      <c r="A9" s="12" t="s">
        <v>67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 t="s">
        <v>68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3" t="s">
        <v>69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5">
      <c r="A12" s="13" t="s">
        <v>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5">
      <c r="A13" s="13" t="s">
        <v>71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5">
      <c r="A14" s="12" t="s">
        <v>72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A15" s="13" t="s">
        <v>73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A16" s="13" t="s">
        <v>74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5">
      <c r="A17" s="13" t="s">
        <v>75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5">
      <c r="A18" s="12" t="s">
        <v>76</v>
      </c>
      <c r="B18" s="75">
        <v>3380246.15</v>
      </c>
      <c r="C18" s="13">
        <v>0</v>
      </c>
      <c r="D18" s="13">
        <v>0</v>
      </c>
      <c r="E18" s="13">
        <v>0</v>
      </c>
      <c r="F18" s="75">
        <v>1300550.2</v>
      </c>
      <c r="G18" s="13">
        <v>0</v>
      </c>
      <c r="H18" s="13">
        <v>0</v>
      </c>
    </row>
    <row r="19" spans="1:8" x14ac:dyDescent="0.25">
      <c r="A19" s="12" t="s">
        <v>89</v>
      </c>
      <c r="B19" s="75">
        <v>3380246.15</v>
      </c>
      <c r="C19" s="13">
        <v>0</v>
      </c>
      <c r="D19" s="13">
        <v>0</v>
      </c>
      <c r="E19" s="13">
        <v>0</v>
      </c>
      <c r="F19" s="75">
        <v>1300550.2</v>
      </c>
      <c r="G19" s="13">
        <v>0</v>
      </c>
      <c r="H19" s="13">
        <v>0</v>
      </c>
    </row>
    <row r="20" spans="1:8" x14ac:dyDescent="0.25">
      <c r="A20" s="12" t="s">
        <v>77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5">
      <c r="A21" s="12" t="s">
        <v>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33.75" customHeight="1" x14ac:dyDescent="0.25">
      <c r="A23" s="102" t="s">
        <v>433</v>
      </c>
      <c r="B23" s="103"/>
      <c r="C23" s="103"/>
      <c r="D23" s="103"/>
      <c r="E23" s="103"/>
      <c r="F23" s="103"/>
      <c r="G23" s="103"/>
      <c r="H23" s="103"/>
    </row>
    <row r="24" spans="1:8" ht="12" customHeight="1" x14ac:dyDescent="0.25">
      <c r="A24" s="104" t="s">
        <v>434</v>
      </c>
      <c r="B24" s="105"/>
      <c r="C24" s="105"/>
      <c r="D24" s="105"/>
      <c r="E24" s="105"/>
      <c r="F24" s="105"/>
      <c r="G24" s="105"/>
      <c r="H24" s="105"/>
    </row>
    <row r="25" spans="1:8" ht="11.25" customHeight="1" x14ac:dyDescent="0.25">
      <c r="A25" s="100"/>
      <c r="B25" s="100"/>
      <c r="C25" s="100"/>
      <c r="D25" s="100"/>
      <c r="E25" s="100"/>
      <c r="F25" s="100"/>
      <c r="G25" s="28"/>
      <c r="H25" s="28"/>
    </row>
    <row r="26" spans="1:8" ht="11.25" customHeight="1" x14ac:dyDescent="0.25">
      <c r="A26" s="100" t="s">
        <v>426</v>
      </c>
      <c r="B26" s="100"/>
      <c r="C26" s="100"/>
      <c r="D26" s="100"/>
      <c r="E26" s="100"/>
      <c r="F26" s="100"/>
      <c r="G26" s="28"/>
      <c r="H26" s="28"/>
    </row>
    <row r="27" spans="1:8" ht="11.25" customHeight="1" x14ac:dyDescent="0.25">
      <c r="A27" s="100" t="s">
        <v>430</v>
      </c>
      <c r="B27" s="100"/>
      <c r="C27" s="100"/>
      <c r="D27" s="100"/>
      <c r="E27" s="100"/>
      <c r="F27" s="100"/>
      <c r="G27" s="28"/>
      <c r="H27" s="28"/>
    </row>
    <row r="28" spans="1:8" ht="11.25" customHeight="1" x14ac:dyDescent="0.25">
      <c r="A28" s="100" t="str">
        <f>+A4</f>
        <v>Al 31 de diciembre de 2023 y al 30 de junio de 2024</v>
      </c>
      <c r="B28" s="100"/>
      <c r="C28" s="100"/>
      <c r="D28" s="100"/>
      <c r="E28" s="100"/>
      <c r="F28" s="100"/>
      <c r="G28" s="28"/>
      <c r="H28" s="28"/>
    </row>
    <row r="29" spans="1:8" ht="11.25" customHeight="1" x14ac:dyDescent="0.25">
      <c r="A29" s="101" t="s">
        <v>428</v>
      </c>
      <c r="B29" s="101"/>
      <c r="C29" s="101"/>
      <c r="D29" s="101"/>
      <c r="E29" s="101"/>
      <c r="F29" s="101"/>
      <c r="G29" s="28"/>
      <c r="H29" s="28"/>
    </row>
    <row r="30" spans="1:8" x14ac:dyDescent="0.25">
      <c r="A30" s="29" t="s">
        <v>78</v>
      </c>
      <c r="B30" s="30" t="s">
        <v>79</v>
      </c>
      <c r="C30" s="30" t="s">
        <v>10</v>
      </c>
      <c r="D30" s="30" t="s">
        <v>80</v>
      </c>
      <c r="E30" s="31" t="s">
        <v>81</v>
      </c>
      <c r="F30" s="32" t="s">
        <v>82</v>
      </c>
      <c r="G30" s="22"/>
      <c r="H30" s="22"/>
    </row>
    <row r="31" spans="1:8" x14ac:dyDescent="0.25">
      <c r="A31" s="26"/>
      <c r="B31" s="33" t="s">
        <v>83</v>
      </c>
      <c r="C31" s="33" t="s">
        <v>84</v>
      </c>
      <c r="D31" s="33" t="s">
        <v>85</v>
      </c>
      <c r="E31" s="34" t="s">
        <v>86</v>
      </c>
      <c r="F31" s="35" t="s">
        <v>87</v>
      </c>
      <c r="G31" s="22"/>
      <c r="H31" s="22"/>
    </row>
    <row r="32" spans="1:8" x14ac:dyDescent="0.25">
      <c r="A32" s="23" t="s">
        <v>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2"/>
      <c r="H32" s="22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zoomScale="80" zoomScaleNormal="80" workbookViewId="0">
      <selection activeCell="C29" sqref="C29"/>
    </sheetView>
  </sheetViews>
  <sheetFormatPr baseColWidth="10" defaultRowHeight="15" x14ac:dyDescent="0.25"/>
  <cols>
    <col min="1" max="1" width="26" customWidth="1"/>
    <col min="2" max="6" width="12.85546875" style="87" customWidth="1"/>
    <col min="7" max="11" width="13.7109375" style="87" customWidth="1"/>
  </cols>
  <sheetData>
    <row r="1" spans="1:12" ht="13.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11.25" customHeight="1" x14ac:dyDescent="0.25">
      <c r="A3" s="100" t="s">
        <v>457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11.25" customHeight="1" x14ac:dyDescent="0.25">
      <c r="A4" s="100" t="s">
        <v>466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1.25" customHeight="1" x14ac:dyDescent="0.25">
      <c r="A5" s="101" t="s">
        <v>428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2" ht="25.5" customHeight="1" x14ac:dyDescent="0.25">
      <c r="A6" s="107" t="s">
        <v>453</v>
      </c>
      <c r="B6" s="107" t="s">
        <v>450</v>
      </c>
      <c r="C6" s="107" t="s">
        <v>452</v>
      </c>
      <c r="D6" s="107" t="s">
        <v>451</v>
      </c>
      <c r="E6" s="107" t="s">
        <v>449</v>
      </c>
      <c r="F6" s="107" t="s">
        <v>454</v>
      </c>
      <c r="G6" s="107" t="s">
        <v>455</v>
      </c>
      <c r="H6" s="107" t="s">
        <v>456</v>
      </c>
      <c r="I6" s="107" t="s">
        <v>467</v>
      </c>
      <c r="J6" s="107" t="s">
        <v>468</v>
      </c>
      <c r="K6" s="107" t="s">
        <v>469</v>
      </c>
      <c r="L6" s="106"/>
    </row>
    <row r="7" spans="1:12" ht="30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6"/>
    </row>
    <row r="8" spans="1:12" ht="26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6"/>
    </row>
    <row r="9" spans="1:12" ht="24.75" customHeight="1" x14ac:dyDescent="0.25">
      <c r="A9" s="90" t="s">
        <v>446</v>
      </c>
      <c r="B9" s="93"/>
      <c r="C9" s="93"/>
      <c r="D9" s="93"/>
      <c r="E9" s="93">
        <v>0</v>
      </c>
      <c r="F9" s="93"/>
      <c r="G9" s="93">
        <v>0</v>
      </c>
      <c r="H9" s="93">
        <v>0</v>
      </c>
      <c r="I9" s="93">
        <v>0</v>
      </c>
      <c r="J9" s="93">
        <v>0</v>
      </c>
      <c r="K9" s="93">
        <v>0</v>
      </c>
    </row>
    <row r="10" spans="1:12" ht="20.25" customHeight="1" x14ac:dyDescent="0.25">
      <c r="A10" s="91" t="s">
        <v>447</v>
      </c>
      <c r="B10" s="94"/>
      <c r="C10" s="94"/>
      <c r="D10" s="94"/>
      <c r="E10" s="94">
        <v>0</v>
      </c>
      <c r="F10" s="94"/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2" ht="36.75" x14ac:dyDescent="0.25">
      <c r="A11" s="92" t="s">
        <v>448</v>
      </c>
      <c r="B11" s="95"/>
      <c r="C11" s="95"/>
      <c r="D11" s="95"/>
      <c r="E11" s="95">
        <v>0</v>
      </c>
      <c r="F11" s="95"/>
      <c r="G11" s="95">
        <v>0</v>
      </c>
      <c r="H11" s="95">
        <v>0</v>
      </c>
      <c r="I11" s="95">
        <v>0</v>
      </c>
      <c r="J11" s="95">
        <v>0</v>
      </c>
      <c r="K11" s="95">
        <v>0</v>
      </c>
    </row>
    <row r="12" spans="1:12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8"/>
  <sheetViews>
    <sheetView showGridLines="0" tabSelected="1" zoomScale="115" zoomScaleNormal="115" zoomScaleSheetLayoutView="110" workbookViewId="0">
      <selection activeCell="D32" sqref="D32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100" t="s">
        <v>426</v>
      </c>
      <c r="B1" s="100"/>
      <c r="C1" s="100"/>
      <c r="D1" s="100"/>
      <c r="E1" s="28"/>
      <c r="F1" s="28"/>
      <c r="G1" s="28"/>
    </row>
    <row r="2" spans="1:7" ht="10.9" customHeight="1" x14ac:dyDescent="0.25">
      <c r="A2" s="100" t="s">
        <v>435</v>
      </c>
      <c r="B2" s="100"/>
      <c r="C2" s="100"/>
      <c r="D2" s="100"/>
      <c r="E2" s="28"/>
      <c r="F2" s="28"/>
      <c r="G2" s="28"/>
    </row>
    <row r="3" spans="1:7" ht="12" customHeight="1" x14ac:dyDescent="0.25">
      <c r="A3" s="100" t="str">
        <f>+'FORMATO 3'!A4</f>
        <v>Del 01 de enero al 30 de junio de 2024</v>
      </c>
      <c r="B3" s="100"/>
      <c r="C3" s="100"/>
      <c r="D3" s="100"/>
      <c r="E3" s="28"/>
      <c r="F3" s="28"/>
      <c r="G3" s="28"/>
    </row>
    <row r="4" spans="1:7" ht="9" customHeight="1" x14ac:dyDescent="0.25">
      <c r="A4" s="100" t="s">
        <v>428</v>
      </c>
      <c r="B4" s="100"/>
      <c r="C4" s="100"/>
      <c r="D4" s="100"/>
      <c r="E4" s="28"/>
      <c r="F4" s="28"/>
      <c r="G4" s="28"/>
    </row>
    <row r="5" spans="1:7" ht="4.5" customHeight="1" x14ac:dyDescent="0.25">
      <c r="A5" s="36"/>
      <c r="B5" s="36"/>
      <c r="C5" s="36"/>
      <c r="D5" s="36"/>
      <c r="E5" s="36"/>
      <c r="F5" s="36"/>
      <c r="G5" s="36"/>
    </row>
    <row r="6" spans="1:7" s="4" customFormat="1" ht="12" customHeight="1" x14ac:dyDescent="0.25">
      <c r="A6" s="108" t="s">
        <v>427</v>
      </c>
      <c r="B6" s="45" t="s">
        <v>94</v>
      </c>
      <c r="C6" s="108" t="s">
        <v>97</v>
      </c>
      <c r="D6" s="49" t="s">
        <v>95</v>
      </c>
    </row>
    <row r="7" spans="1:7" s="4" customFormat="1" x14ac:dyDescent="0.25">
      <c r="A7" s="109"/>
      <c r="B7" s="47" t="s">
        <v>436</v>
      </c>
      <c r="C7" s="109"/>
      <c r="D7" s="50" t="s">
        <v>98</v>
      </c>
    </row>
    <row r="8" spans="1:7" s="4" customFormat="1" x14ac:dyDescent="0.25">
      <c r="A8" s="37" t="s">
        <v>99</v>
      </c>
      <c r="B8" s="79">
        <f>SUM(B9:B11)</f>
        <v>65052716</v>
      </c>
      <c r="C8" s="79">
        <f t="shared" ref="C8:D8" si="0">SUM(C9:C11)</f>
        <v>45083101.909999996</v>
      </c>
      <c r="D8" s="79">
        <f t="shared" si="0"/>
        <v>45083101.909999996</v>
      </c>
      <c r="E8"/>
    </row>
    <row r="9" spans="1:7" x14ac:dyDescent="0.25">
      <c r="A9" s="8" t="s">
        <v>100</v>
      </c>
      <c r="B9" s="77">
        <v>65052716</v>
      </c>
      <c r="C9" s="77">
        <v>45083101.909999996</v>
      </c>
      <c r="D9" s="77">
        <v>45083101.909999996</v>
      </c>
    </row>
    <row r="10" spans="1:7" x14ac:dyDescent="0.25">
      <c r="A10" s="8" t="s">
        <v>101</v>
      </c>
      <c r="B10" s="8">
        <v>0</v>
      </c>
      <c r="C10" s="8">
        <v>0</v>
      </c>
      <c r="D10" s="8">
        <v>0</v>
      </c>
    </row>
    <row r="11" spans="1:7" x14ac:dyDescent="0.25">
      <c r="A11" s="8" t="s">
        <v>102</v>
      </c>
      <c r="B11" s="8">
        <v>0</v>
      </c>
      <c r="C11" s="8">
        <v>0</v>
      </c>
      <c r="D11" s="8">
        <v>0</v>
      </c>
    </row>
    <row r="12" spans="1:7" ht="10.5" customHeight="1" x14ac:dyDescent="0.25">
      <c r="A12" s="8"/>
      <c r="B12" s="8"/>
      <c r="C12" s="8"/>
      <c r="D12" s="8"/>
    </row>
    <row r="13" spans="1:7" s="4" customFormat="1" x14ac:dyDescent="0.25">
      <c r="A13" s="38" t="s">
        <v>103</v>
      </c>
      <c r="B13" s="77">
        <f>SUM(B14:B17)</f>
        <v>65052716</v>
      </c>
      <c r="C13" s="77">
        <f t="shared" ref="C13:D13" si="1">SUM(C14:C17)</f>
        <v>25359773.329999998</v>
      </c>
      <c r="D13" s="77">
        <f t="shared" si="1"/>
        <v>25198699.41</v>
      </c>
    </row>
    <row r="14" spans="1:7" x14ac:dyDescent="0.25">
      <c r="A14" s="8" t="s">
        <v>104</v>
      </c>
      <c r="B14" s="77">
        <v>65052716</v>
      </c>
      <c r="C14" s="77">
        <v>25359773.329999998</v>
      </c>
      <c r="D14" s="77">
        <v>25198699.41</v>
      </c>
    </row>
    <row r="15" spans="1:7" x14ac:dyDescent="0.25">
      <c r="A15" s="8" t="s">
        <v>105</v>
      </c>
      <c r="B15" s="80"/>
      <c r="C15" s="8"/>
      <c r="D15" s="8"/>
    </row>
    <row r="16" spans="1:7" x14ac:dyDescent="0.25">
      <c r="A16" s="8" t="s">
        <v>106</v>
      </c>
      <c r="B16" s="8">
        <v>0</v>
      </c>
      <c r="C16" s="8">
        <v>0</v>
      </c>
      <c r="D16" s="8">
        <v>0</v>
      </c>
    </row>
    <row r="17" spans="1:4" ht="14.25" customHeight="1" x14ac:dyDescent="0.25">
      <c r="A17" s="8" t="s">
        <v>105</v>
      </c>
      <c r="B17" s="80"/>
      <c r="C17" s="8"/>
      <c r="D17" s="8"/>
    </row>
    <row r="18" spans="1:4" ht="10.5" customHeight="1" x14ac:dyDescent="0.25">
      <c r="A18" s="8"/>
      <c r="B18" s="80"/>
      <c r="C18" s="8"/>
      <c r="D18" s="8"/>
    </row>
    <row r="19" spans="1:4" s="4" customFormat="1" x14ac:dyDescent="0.25">
      <c r="A19" s="38" t="s">
        <v>107</v>
      </c>
      <c r="B19" s="81"/>
      <c r="C19" s="77">
        <f>SUM(C20:C22)</f>
        <v>1472238.44</v>
      </c>
      <c r="D19" s="77">
        <f>SUM(D20:D22)</f>
        <v>1321297.6200000001</v>
      </c>
    </row>
    <row r="20" spans="1:4" x14ac:dyDescent="0.25">
      <c r="A20" s="8" t="s">
        <v>108</v>
      </c>
      <c r="B20" s="80"/>
      <c r="C20" s="77">
        <v>1472238.44</v>
      </c>
      <c r="D20" s="77">
        <v>1321297.6200000001</v>
      </c>
    </row>
    <row r="21" spans="1:4" x14ac:dyDescent="0.25">
      <c r="A21" s="8" t="s">
        <v>109</v>
      </c>
      <c r="B21" s="80"/>
      <c r="C21" s="77"/>
      <c r="D21" s="77"/>
    </row>
    <row r="22" spans="1:4" x14ac:dyDescent="0.25">
      <c r="A22" s="8" t="s">
        <v>110</v>
      </c>
      <c r="B22" s="80"/>
      <c r="C22" s="77">
        <v>0</v>
      </c>
      <c r="D22" s="77">
        <v>0</v>
      </c>
    </row>
    <row r="23" spans="1:4" x14ac:dyDescent="0.25">
      <c r="A23" s="8" t="s">
        <v>109</v>
      </c>
      <c r="B23" s="80"/>
      <c r="C23" s="77"/>
      <c r="D23" s="77"/>
    </row>
    <row r="24" spans="1:4" x14ac:dyDescent="0.25">
      <c r="A24" s="8"/>
      <c r="B24" s="80"/>
      <c r="C24" s="77"/>
      <c r="D24" s="77"/>
    </row>
    <row r="25" spans="1:4" s="4" customFormat="1" x14ac:dyDescent="0.25">
      <c r="A25" s="38" t="s">
        <v>111</v>
      </c>
      <c r="B25" s="8">
        <v>0</v>
      </c>
      <c r="C25" s="77">
        <f>C8-C13+C19</f>
        <v>21195567.02</v>
      </c>
      <c r="D25" s="77">
        <f>D8-D13+D19</f>
        <v>21205700.119999997</v>
      </c>
    </row>
    <row r="26" spans="1:4" s="4" customFormat="1" x14ac:dyDescent="0.25">
      <c r="A26" s="38" t="s">
        <v>129</v>
      </c>
      <c r="B26" s="8">
        <v>0</v>
      </c>
      <c r="C26" s="77">
        <f>C25-C11</f>
        <v>21195567.02</v>
      </c>
      <c r="D26" s="77">
        <f>D25-D11</f>
        <v>21205700.119999997</v>
      </c>
    </row>
    <row r="27" spans="1:4" s="4" customFormat="1" ht="23.25" customHeight="1" x14ac:dyDescent="0.25">
      <c r="A27" s="98" t="s">
        <v>130</v>
      </c>
      <c r="B27" s="40">
        <v>0</v>
      </c>
      <c r="C27" s="78">
        <f>C26-C19</f>
        <v>19723328.579999998</v>
      </c>
      <c r="D27" s="78">
        <f>D26-D19</f>
        <v>19884402.499999996</v>
      </c>
    </row>
    <row r="28" spans="1:4" ht="10.5" customHeight="1" x14ac:dyDescent="0.25">
      <c r="A28" s="41"/>
      <c r="B28" s="41"/>
      <c r="C28" s="41"/>
      <c r="D28" s="41"/>
    </row>
    <row r="29" spans="1:4" x14ac:dyDescent="0.25">
      <c r="A29" s="42" t="s">
        <v>1</v>
      </c>
      <c r="B29" s="43" t="s">
        <v>96</v>
      </c>
      <c r="C29" s="43" t="s">
        <v>97</v>
      </c>
      <c r="D29" s="43" t="s">
        <v>98</v>
      </c>
    </row>
    <row r="30" spans="1:4" s="4" customFormat="1" x14ac:dyDescent="0.25">
      <c r="A30" s="38" t="s">
        <v>112</v>
      </c>
      <c r="B30" s="8">
        <v>0</v>
      </c>
      <c r="C30" s="8">
        <v>0</v>
      </c>
      <c r="D30" s="8">
        <v>0</v>
      </c>
    </row>
    <row r="31" spans="1:4" x14ac:dyDescent="0.25">
      <c r="A31" s="8" t="s">
        <v>113</v>
      </c>
      <c r="B31" s="8">
        <v>0</v>
      </c>
      <c r="C31" s="8">
        <v>0</v>
      </c>
      <c r="D31" s="8">
        <v>0</v>
      </c>
    </row>
    <row r="32" spans="1:4" x14ac:dyDescent="0.25">
      <c r="A32" s="8" t="s">
        <v>114</v>
      </c>
      <c r="B32" s="8"/>
      <c r="C32" s="8"/>
      <c r="D32" s="8"/>
    </row>
    <row r="33" spans="1:4" x14ac:dyDescent="0.25">
      <c r="A33" s="8" t="s">
        <v>115</v>
      </c>
      <c r="B33" s="8">
        <v>0</v>
      </c>
      <c r="C33" s="8">
        <v>0</v>
      </c>
      <c r="D33" s="8">
        <v>0</v>
      </c>
    </row>
    <row r="34" spans="1:4" x14ac:dyDescent="0.25">
      <c r="A34" s="8" t="s">
        <v>116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s="4" customFormat="1" x14ac:dyDescent="0.25">
      <c r="A36" s="38" t="s">
        <v>117</v>
      </c>
      <c r="B36" s="8">
        <v>0</v>
      </c>
      <c r="C36" s="77">
        <f>C27-C30</f>
        <v>19723328.579999998</v>
      </c>
      <c r="D36" s="77">
        <f>D27-D30</f>
        <v>19884402.499999996</v>
      </c>
    </row>
    <row r="37" spans="1:4" x14ac:dyDescent="0.25">
      <c r="A37" s="40"/>
      <c r="B37" s="40"/>
      <c r="C37" s="40"/>
      <c r="D37" s="40"/>
    </row>
    <row r="38" spans="1:4" ht="10.5" customHeight="1" x14ac:dyDescent="0.25">
      <c r="A38" s="41"/>
      <c r="B38" s="41"/>
      <c r="C38" s="41"/>
      <c r="D38" s="41"/>
    </row>
    <row r="39" spans="1:4" x14ac:dyDescent="0.25">
      <c r="A39" s="108" t="s">
        <v>1</v>
      </c>
      <c r="B39" s="44" t="s">
        <v>94</v>
      </c>
      <c r="C39" s="108" t="s">
        <v>97</v>
      </c>
      <c r="D39" s="45" t="s">
        <v>95</v>
      </c>
    </row>
    <row r="40" spans="1:4" x14ac:dyDescent="0.25">
      <c r="A40" s="109"/>
      <c r="B40" s="46" t="s">
        <v>96</v>
      </c>
      <c r="C40" s="109"/>
      <c r="D40" s="47" t="s">
        <v>98</v>
      </c>
    </row>
    <row r="41" spans="1:4" s="4" customFormat="1" x14ac:dyDescent="0.25">
      <c r="A41" s="38" t="s">
        <v>118</v>
      </c>
      <c r="B41" s="8">
        <v>0</v>
      </c>
      <c r="C41" s="8">
        <v>0</v>
      </c>
      <c r="D41" s="8">
        <v>0</v>
      </c>
    </row>
    <row r="42" spans="1:4" x14ac:dyDescent="0.25">
      <c r="A42" s="8" t="s">
        <v>131</v>
      </c>
      <c r="B42" s="8">
        <v>0</v>
      </c>
      <c r="C42" s="8">
        <v>0</v>
      </c>
      <c r="D42" s="8">
        <v>0</v>
      </c>
    </row>
    <row r="43" spans="1:4" x14ac:dyDescent="0.25">
      <c r="A43" s="8" t="s">
        <v>132</v>
      </c>
      <c r="B43" s="8">
        <v>0</v>
      </c>
      <c r="C43" s="8">
        <v>0</v>
      </c>
      <c r="D43" s="8">
        <v>0</v>
      </c>
    </row>
    <row r="44" spans="1:4" x14ac:dyDescent="0.25">
      <c r="A44" s="8"/>
      <c r="B44" s="8"/>
      <c r="C44" s="8"/>
      <c r="D44" s="8"/>
    </row>
    <row r="45" spans="1:4" s="4" customFormat="1" x14ac:dyDescent="0.25">
      <c r="A45" s="38" t="s">
        <v>122</v>
      </c>
      <c r="B45" s="8">
        <v>0</v>
      </c>
      <c r="C45" s="8">
        <v>0</v>
      </c>
      <c r="D45" s="8">
        <v>0</v>
      </c>
    </row>
    <row r="46" spans="1:4" x14ac:dyDescent="0.25">
      <c r="A46" s="8" t="s">
        <v>133</v>
      </c>
      <c r="B46" s="8">
        <v>0</v>
      </c>
      <c r="C46" s="8">
        <v>0</v>
      </c>
      <c r="D46" s="8">
        <v>0</v>
      </c>
    </row>
    <row r="47" spans="1:4" x14ac:dyDescent="0.25">
      <c r="A47" s="8" t="s">
        <v>134</v>
      </c>
      <c r="B47" s="8">
        <v>0</v>
      </c>
      <c r="C47" s="8">
        <v>0</v>
      </c>
      <c r="D47" s="8">
        <v>0</v>
      </c>
    </row>
    <row r="48" spans="1:4" x14ac:dyDescent="0.25">
      <c r="A48" s="8"/>
      <c r="B48" s="8"/>
      <c r="C48" s="8"/>
      <c r="D48" s="8"/>
    </row>
    <row r="49" spans="1:4" s="4" customFormat="1" x14ac:dyDescent="0.25">
      <c r="A49" s="38" t="s">
        <v>124</v>
      </c>
      <c r="B49" s="8">
        <v>0</v>
      </c>
      <c r="C49" s="8">
        <v>0</v>
      </c>
      <c r="D49" s="8">
        <v>0</v>
      </c>
    </row>
    <row r="50" spans="1:4" x14ac:dyDescent="0.25">
      <c r="A50" s="40"/>
      <c r="B50" s="40"/>
      <c r="C50" s="40"/>
      <c r="D50" s="40"/>
    </row>
    <row r="51" spans="1:4" ht="10.5" customHeight="1" x14ac:dyDescent="0.25">
      <c r="A51" s="41"/>
      <c r="B51" s="41"/>
      <c r="C51" s="41"/>
      <c r="D51" s="41"/>
    </row>
    <row r="52" spans="1:4" x14ac:dyDescent="0.25">
      <c r="A52" s="108" t="s">
        <v>1</v>
      </c>
      <c r="B52" s="44" t="s">
        <v>94</v>
      </c>
      <c r="C52" s="108" t="s">
        <v>97</v>
      </c>
      <c r="D52" s="45" t="s">
        <v>95</v>
      </c>
    </row>
    <row r="53" spans="1:4" x14ac:dyDescent="0.25">
      <c r="A53" s="109"/>
      <c r="B53" s="46" t="s">
        <v>96</v>
      </c>
      <c r="C53" s="109"/>
      <c r="D53" s="47" t="s">
        <v>98</v>
      </c>
    </row>
    <row r="54" spans="1:4" x14ac:dyDescent="0.25">
      <c r="A54" s="48" t="s">
        <v>100</v>
      </c>
      <c r="B54" s="79">
        <v>65052716</v>
      </c>
      <c r="C54" s="79">
        <v>45083101.909999996</v>
      </c>
      <c r="D54" s="79">
        <v>45083101.909999996</v>
      </c>
    </row>
    <row r="55" spans="1:4" x14ac:dyDescent="0.25">
      <c r="A55" s="8"/>
      <c r="B55" s="77"/>
      <c r="C55" s="77"/>
      <c r="D55" s="77"/>
    </row>
    <row r="56" spans="1:4" x14ac:dyDescent="0.25">
      <c r="A56" s="8" t="s">
        <v>125</v>
      </c>
      <c r="B56" s="77">
        <v>0</v>
      </c>
      <c r="C56" s="77">
        <v>0</v>
      </c>
      <c r="D56" s="77">
        <v>0</v>
      </c>
    </row>
    <row r="57" spans="1:4" x14ac:dyDescent="0.25">
      <c r="A57" s="8" t="s">
        <v>126</v>
      </c>
      <c r="B57" s="77"/>
      <c r="C57" s="77"/>
      <c r="D57" s="77"/>
    </row>
    <row r="58" spans="1:4" x14ac:dyDescent="0.25">
      <c r="A58" s="8" t="s">
        <v>119</v>
      </c>
      <c r="B58" s="77">
        <v>0</v>
      </c>
      <c r="C58" s="77">
        <v>0</v>
      </c>
      <c r="D58" s="77">
        <v>0</v>
      </c>
    </row>
    <row r="59" spans="1:4" x14ac:dyDescent="0.25">
      <c r="A59" s="8" t="s">
        <v>120</v>
      </c>
      <c r="B59" s="77"/>
      <c r="C59" s="77"/>
      <c r="D59" s="77"/>
    </row>
    <row r="60" spans="1:4" x14ac:dyDescent="0.25">
      <c r="A60" s="8" t="s">
        <v>123</v>
      </c>
      <c r="B60" s="77">
        <v>0</v>
      </c>
      <c r="C60" s="77">
        <v>0</v>
      </c>
      <c r="D60" s="77">
        <v>0</v>
      </c>
    </row>
    <row r="61" spans="1:4" x14ac:dyDescent="0.25">
      <c r="A61" s="8" t="s">
        <v>114</v>
      </c>
      <c r="B61" s="77"/>
      <c r="C61" s="77"/>
      <c r="D61" s="77"/>
    </row>
    <row r="62" spans="1:4" x14ac:dyDescent="0.25">
      <c r="A62" s="8"/>
      <c r="B62" s="77"/>
      <c r="C62" s="77"/>
      <c r="D62" s="77"/>
    </row>
    <row r="63" spans="1:4" x14ac:dyDescent="0.25">
      <c r="A63" s="8" t="s">
        <v>104</v>
      </c>
      <c r="B63" s="77">
        <v>65052716</v>
      </c>
      <c r="C63" s="77">
        <v>25359773.329999998</v>
      </c>
      <c r="D63" s="77">
        <v>25198699.41</v>
      </c>
    </row>
    <row r="64" spans="1:4" x14ac:dyDescent="0.25">
      <c r="A64" s="8" t="s">
        <v>105</v>
      </c>
      <c r="B64" s="77"/>
      <c r="C64" s="77"/>
      <c r="D64" s="77"/>
    </row>
    <row r="65" spans="1:4" x14ac:dyDescent="0.25">
      <c r="A65" s="8"/>
      <c r="B65" s="77"/>
      <c r="C65" s="77"/>
      <c r="D65" s="77"/>
    </row>
    <row r="66" spans="1:4" x14ac:dyDescent="0.25">
      <c r="A66" s="8" t="s">
        <v>127</v>
      </c>
      <c r="B66" s="77"/>
      <c r="C66" s="77">
        <v>1472238.44</v>
      </c>
      <c r="D66" s="77">
        <v>1321297.6200000001</v>
      </c>
    </row>
    <row r="67" spans="1:4" x14ac:dyDescent="0.25">
      <c r="A67" s="8" t="s">
        <v>128</v>
      </c>
      <c r="B67" s="77"/>
      <c r="C67" s="77"/>
      <c r="D67" s="77"/>
    </row>
    <row r="68" spans="1:4" x14ac:dyDescent="0.25">
      <c r="A68" s="8"/>
      <c r="B68" s="77"/>
      <c r="C68" s="77"/>
      <c r="D68" s="77"/>
    </row>
    <row r="69" spans="1:4" x14ac:dyDescent="0.25">
      <c r="A69" s="38" t="s">
        <v>135</v>
      </c>
      <c r="B69" s="77">
        <v>0</v>
      </c>
      <c r="C69" s="77">
        <f>C54+C56-C63+C66</f>
        <v>21195567.02</v>
      </c>
      <c r="D69" s="77">
        <f>D54+D56-D63+D66</f>
        <v>21205700.119999997</v>
      </c>
    </row>
    <row r="70" spans="1:4" x14ac:dyDescent="0.25">
      <c r="A70" s="38" t="s">
        <v>136</v>
      </c>
      <c r="B70" s="77">
        <v>0</v>
      </c>
      <c r="C70" s="77">
        <f>C69-C56</f>
        <v>21195567.02</v>
      </c>
      <c r="D70" s="77">
        <f>D69-D56</f>
        <v>21205700.119999997</v>
      </c>
    </row>
    <row r="71" spans="1:4" x14ac:dyDescent="0.25">
      <c r="A71" s="40"/>
      <c r="B71" s="40"/>
      <c r="C71" s="40"/>
      <c r="D71" s="40"/>
    </row>
    <row r="72" spans="1:4" ht="10.5" customHeight="1" x14ac:dyDescent="0.25">
      <c r="A72" s="41"/>
      <c r="B72" s="41"/>
      <c r="C72" s="41"/>
      <c r="D72" s="41"/>
    </row>
    <row r="73" spans="1:4" x14ac:dyDescent="0.25">
      <c r="A73" s="108" t="s">
        <v>1</v>
      </c>
      <c r="B73" s="44" t="s">
        <v>94</v>
      </c>
      <c r="C73" s="108" t="s">
        <v>97</v>
      </c>
      <c r="D73" s="45" t="s">
        <v>95</v>
      </c>
    </row>
    <row r="74" spans="1:4" x14ac:dyDescent="0.25">
      <c r="A74" s="109"/>
      <c r="B74" s="46" t="s">
        <v>96</v>
      </c>
      <c r="C74" s="109"/>
      <c r="D74" s="47" t="s">
        <v>98</v>
      </c>
    </row>
    <row r="75" spans="1:4" x14ac:dyDescent="0.25">
      <c r="A75" s="48" t="s">
        <v>101</v>
      </c>
      <c r="B75" s="48">
        <v>0</v>
      </c>
      <c r="C75" s="48">
        <v>0</v>
      </c>
      <c r="D75" s="48">
        <v>0</v>
      </c>
    </row>
    <row r="76" spans="1:4" x14ac:dyDescent="0.25">
      <c r="A76" s="8"/>
      <c r="B76" s="8"/>
      <c r="C76" s="8"/>
      <c r="D76" s="8"/>
    </row>
    <row r="77" spans="1:4" x14ac:dyDescent="0.25">
      <c r="A77" s="8" t="s">
        <v>137</v>
      </c>
      <c r="B77" s="8">
        <v>0</v>
      </c>
      <c r="C77" s="8">
        <v>0</v>
      </c>
      <c r="D77" s="8">
        <v>0</v>
      </c>
    </row>
    <row r="78" spans="1:4" x14ac:dyDescent="0.25">
      <c r="A78" s="8" t="s">
        <v>132</v>
      </c>
      <c r="B78" s="8">
        <v>0</v>
      </c>
      <c r="C78" s="8">
        <v>0</v>
      </c>
      <c r="D78" s="8">
        <v>0</v>
      </c>
    </row>
    <row r="79" spans="1:4" x14ac:dyDescent="0.25">
      <c r="A79" s="8" t="s">
        <v>134</v>
      </c>
      <c r="B79" s="8">
        <v>0</v>
      </c>
      <c r="C79" s="8">
        <v>0</v>
      </c>
      <c r="D79" s="8">
        <v>0</v>
      </c>
    </row>
    <row r="80" spans="1:4" ht="10.5" customHeight="1" x14ac:dyDescent="0.25">
      <c r="A80" s="8"/>
      <c r="B80" s="8"/>
      <c r="C80" s="8"/>
      <c r="D80" s="8"/>
    </row>
    <row r="81" spans="1:4" x14ac:dyDescent="0.25">
      <c r="A81" s="8" t="s">
        <v>138</v>
      </c>
      <c r="B81" s="8">
        <v>0</v>
      </c>
      <c r="C81" s="8">
        <v>0</v>
      </c>
      <c r="D81" s="8">
        <v>0</v>
      </c>
    </row>
    <row r="82" spans="1:4" ht="10.5" customHeight="1" x14ac:dyDescent="0.25">
      <c r="A82" s="8"/>
      <c r="B82" s="8"/>
      <c r="C82" s="8"/>
      <c r="D82" s="8"/>
    </row>
    <row r="83" spans="1:4" x14ac:dyDescent="0.25">
      <c r="A83" s="8" t="s">
        <v>139</v>
      </c>
      <c r="B83" s="8">
        <v>0</v>
      </c>
      <c r="C83" s="8">
        <v>0</v>
      </c>
      <c r="D83" s="8">
        <v>0</v>
      </c>
    </row>
    <row r="84" spans="1:4" ht="10.5" customHeight="1" x14ac:dyDescent="0.25">
      <c r="A84" s="8"/>
      <c r="B84" s="8"/>
      <c r="C84" s="8"/>
      <c r="D84" s="8"/>
    </row>
    <row r="85" spans="1:4" x14ac:dyDescent="0.25">
      <c r="A85" s="38" t="s">
        <v>140</v>
      </c>
      <c r="B85" s="8">
        <v>0</v>
      </c>
      <c r="C85" s="8">
        <v>0</v>
      </c>
      <c r="D85" s="8">
        <v>0</v>
      </c>
    </row>
    <row r="86" spans="1:4" ht="10.5" customHeight="1" x14ac:dyDescent="0.25">
      <c r="A86" s="8"/>
      <c r="B86" s="8"/>
      <c r="C86" s="8"/>
      <c r="D86" s="8"/>
    </row>
    <row r="87" spans="1:4" x14ac:dyDescent="0.25">
      <c r="A87" s="38" t="s">
        <v>141</v>
      </c>
      <c r="B87" s="8">
        <v>0</v>
      </c>
      <c r="C87" s="8">
        <v>0</v>
      </c>
      <c r="D87" s="8">
        <v>0</v>
      </c>
    </row>
    <row r="88" spans="1:4" ht="10.5" customHeight="1" x14ac:dyDescent="0.25">
      <c r="A88" s="40"/>
      <c r="B88" s="40"/>
      <c r="C88" s="40"/>
      <c r="D88" s="40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5"/>
  <sheetViews>
    <sheetView showGridLines="0" zoomScale="115" zoomScaleNormal="115" workbookViewId="0">
      <selection activeCell="A36" sqref="A36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  <col min="9" max="9" width="12" bestFit="1" customWidth="1"/>
  </cols>
  <sheetData>
    <row r="1" spans="1:8" ht="11.25" customHeight="1" x14ac:dyDescent="0.25">
      <c r="A1" s="110" t="s">
        <v>426</v>
      </c>
      <c r="B1" s="110"/>
      <c r="C1" s="110"/>
      <c r="D1" s="110"/>
      <c r="E1" s="110"/>
      <c r="F1" s="110"/>
      <c r="G1" s="110"/>
      <c r="H1" s="28"/>
    </row>
    <row r="2" spans="1:8" ht="11.25" customHeight="1" x14ac:dyDescent="0.25">
      <c r="A2" s="110"/>
      <c r="B2" s="110"/>
      <c r="C2" s="110"/>
      <c r="D2" s="110"/>
      <c r="E2" s="110"/>
      <c r="F2" s="110"/>
      <c r="G2" s="110"/>
      <c r="H2" s="36"/>
    </row>
    <row r="3" spans="1:8" ht="11.25" customHeight="1" x14ac:dyDescent="0.25">
      <c r="A3" s="100" t="s">
        <v>437</v>
      </c>
      <c r="B3" s="100"/>
      <c r="C3" s="100"/>
      <c r="D3" s="100"/>
      <c r="E3" s="100"/>
      <c r="F3" s="100"/>
      <c r="G3" s="100"/>
      <c r="H3" s="36"/>
    </row>
    <row r="4" spans="1:8" ht="11.25" customHeight="1" x14ac:dyDescent="0.25">
      <c r="A4" s="100" t="str">
        <f>+'FORMATO 3'!A4</f>
        <v>Del 01 de enero al 30 de junio de 2024</v>
      </c>
      <c r="B4" s="100"/>
      <c r="C4" s="100"/>
      <c r="D4" s="100"/>
      <c r="E4" s="100"/>
      <c r="F4" s="100"/>
      <c r="G4" s="100"/>
      <c r="H4" s="36"/>
    </row>
    <row r="5" spans="1:8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36"/>
    </row>
    <row r="6" spans="1:8" x14ac:dyDescent="0.25">
      <c r="A6" s="113" t="s">
        <v>1</v>
      </c>
      <c r="B6" s="115" t="s">
        <v>210</v>
      </c>
      <c r="C6" s="51" t="s">
        <v>209</v>
      </c>
      <c r="D6" s="115" t="s">
        <v>212</v>
      </c>
      <c r="E6" s="115" t="s">
        <v>97</v>
      </c>
      <c r="F6" s="115" t="s">
        <v>213</v>
      </c>
      <c r="G6" s="111" t="s">
        <v>214</v>
      </c>
    </row>
    <row r="7" spans="1:8" x14ac:dyDescent="0.25">
      <c r="A7" s="114"/>
      <c r="B7" s="116"/>
      <c r="C7" s="52" t="s">
        <v>211</v>
      </c>
      <c r="D7" s="116"/>
      <c r="E7" s="116"/>
      <c r="F7" s="116"/>
      <c r="G7" s="112"/>
    </row>
    <row r="8" spans="1:8" x14ac:dyDescent="0.25">
      <c r="A8" s="5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2">
        <v>3000000</v>
      </c>
      <c r="D13" s="82">
        <v>3000000</v>
      </c>
      <c r="E13" s="82">
        <v>1136277.42</v>
      </c>
      <c r="F13" s="82">
        <v>1136277.42</v>
      </c>
      <c r="G13" s="82">
        <v>1136277.42</v>
      </c>
    </row>
    <row r="14" spans="1:8" x14ac:dyDescent="0.25">
      <c r="A14" s="2" t="s">
        <v>221</v>
      </c>
      <c r="B14" s="2">
        <v>0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</row>
    <row r="15" spans="1:8" x14ac:dyDescent="0.25">
      <c r="A15" s="2" t="s">
        <v>222</v>
      </c>
      <c r="B15" s="2">
        <v>0</v>
      </c>
      <c r="C15" s="82">
        <v>168488.49</v>
      </c>
      <c r="D15" s="82">
        <v>168488.49</v>
      </c>
      <c r="E15" s="82">
        <v>168488.49</v>
      </c>
      <c r="F15" s="82">
        <v>168488.49</v>
      </c>
      <c r="G15" s="82">
        <v>168488.49</v>
      </c>
    </row>
    <row r="16" spans="1:8" x14ac:dyDescent="0.25">
      <c r="A16" s="2" t="s">
        <v>223</v>
      </c>
      <c r="B16" s="2">
        <v>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</row>
    <row r="17" spans="1:7" x14ac:dyDescent="0.25">
      <c r="A17" s="2" t="s">
        <v>224</v>
      </c>
      <c r="B17" s="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</row>
    <row r="18" spans="1:7" x14ac:dyDescent="0.25">
      <c r="A18" s="2" t="s">
        <v>225</v>
      </c>
      <c r="B18" s="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</row>
    <row r="19" spans="1:7" x14ac:dyDescent="0.25">
      <c r="A19" s="2" t="s">
        <v>226</v>
      </c>
      <c r="B19" s="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 x14ac:dyDescent="0.25">
      <c r="A20" s="2" t="s">
        <v>227</v>
      </c>
      <c r="B20" s="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</row>
    <row r="21" spans="1:7" x14ac:dyDescent="0.25">
      <c r="A21" s="2" t="s">
        <v>228</v>
      </c>
      <c r="B21" s="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</row>
    <row r="22" spans="1:7" x14ac:dyDescent="0.25">
      <c r="A22" s="2" t="s">
        <v>229</v>
      </c>
      <c r="B22" s="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</row>
    <row r="23" spans="1:7" x14ac:dyDescent="0.25">
      <c r="A23" s="2" t="s">
        <v>230</v>
      </c>
      <c r="B23" s="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</row>
    <row r="24" spans="1:7" x14ac:dyDescent="0.25">
      <c r="A24" s="2" t="s">
        <v>231</v>
      </c>
      <c r="B24" s="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</row>
    <row r="25" spans="1:7" x14ac:dyDescent="0.25">
      <c r="A25" s="2" t="s">
        <v>232</v>
      </c>
      <c r="B25" s="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</row>
    <row r="26" spans="1:7" x14ac:dyDescent="0.25">
      <c r="A26" s="2" t="s">
        <v>233</v>
      </c>
      <c r="B26" s="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</row>
    <row r="27" spans="1:7" x14ac:dyDescent="0.25">
      <c r="A27" s="2" t="s">
        <v>234</v>
      </c>
      <c r="B27" s="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</row>
    <row r="28" spans="1:7" x14ac:dyDescent="0.25">
      <c r="A28" s="2" t="s">
        <v>235</v>
      </c>
      <c r="B28" s="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</row>
    <row r="29" spans="1:7" x14ac:dyDescent="0.25">
      <c r="A29" s="2" t="s">
        <v>236</v>
      </c>
      <c r="B29" s="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</row>
    <row r="30" spans="1:7" x14ac:dyDescent="0.25">
      <c r="A30" s="2" t="s">
        <v>237</v>
      </c>
      <c r="B30" s="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</row>
    <row r="31" spans="1:7" x14ac:dyDescent="0.25">
      <c r="A31" s="2" t="s">
        <v>238</v>
      </c>
      <c r="B31" s="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</row>
    <row r="32" spans="1:7" x14ac:dyDescent="0.25">
      <c r="A32" s="2" t="s">
        <v>239</v>
      </c>
      <c r="B32" s="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9" x14ac:dyDescent="0.25">
      <c r="A33" s="2" t="s">
        <v>240</v>
      </c>
      <c r="B33" s="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</row>
    <row r="34" spans="1:9" x14ac:dyDescent="0.25">
      <c r="A34" s="2" t="s">
        <v>241</v>
      </c>
      <c r="B34" s="82">
        <v>65052716</v>
      </c>
      <c r="C34" s="82">
        <v>8000000</v>
      </c>
      <c r="D34" s="82">
        <v>73052716</v>
      </c>
      <c r="E34" s="82">
        <v>43778336</v>
      </c>
      <c r="F34" s="82">
        <v>43778336</v>
      </c>
      <c r="G34" s="82">
        <v>-21274380</v>
      </c>
      <c r="I34" s="96"/>
    </row>
    <row r="35" spans="1:9" x14ac:dyDescent="0.25">
      <c r="A35" s="2" t="s">
        <v>242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9" x14ac:dyDescent="0.25">
      <c r="A36" s="2" t="s">
        <v>243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</row>
    <row r="37" spans="1:9" x14ac:dyDescent="0.25">
      <c r="A37" s="2" t="s">
        <v>244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</row>
    <row r="38" spans="1:9" x14ac:dyDescent="0.25">
      <c r="A38" s="2" t="s">
        <v>245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</row>
    <row r="39" spans="1:9" x14ac:dyDescent="0.25">
      <c r="A39" s="2" t="s">
        <v>246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</row>
    <row r="40" spans="1:9" x14ac:dyDescent="0.25">
      <c r="A40" s="7" t="s">
        <v>247</v>
      </c>
      <c r="B40" s="82">
        <f>SUM(B9:B37)</f>
        <v>65052716</v>
      </c>
      <c r="C40" s="82">
        <f t="shared" ref="C40:G40" si="0">SUM(C9:C37)</f>
        <v>11168488.49</v>
      </c>
      <c r="D40" s="82">
        <f t="shared" si="0"/>
        <v>76221204.489999995</v>
      </c>
      <c r="E40" s="82">
        <f t="shared" si="0"/>
        <v>45083101.909999996</v>
      </c>
      <c r="F40" s="82">
        <f t="shared" si="0"/>
        <v>45083101.909999996</v>
      </c>
      <c r="G40" s="82">
        <f t="shared" si="0"/>
        <v>-19969614.09</v>
      </c>
    </row>
    <row r="41" spans="1:9" x14ac:dyDescent="0.25">
      <c r="A41" s="7" t="s">
        <v>248</v>
      </c>
      <c r="B41" s="2"/>
      <c r="C41" s="82"/>
      <c r="D41" s="82"/>
      <c r="E41" s="82"/>
      <c r="F41" s="82"/>
      <c r="G41" s="82">
        <v>0</v>
      </c>
    </row>
    <row r="42" spans="1:9" x14ac:dyDescent="0.25">
      <c r="A42" s="7" t="s">
        <v>249</v>
      </c>
      <c r="B42" s="2"/>
      <c r="C42" s="82"/>
      <c r="D42" s="82"/>
      <c r="E42" s="82"/>
      <c r="F42" s="82"/>
      <c r="G42" s="82"/>
    </row>
    <row r="43" spans="1:9" x14ac:dyDescent="0.25">
      <c r="A43" s="2" t="s">
        <v>250</v>
      </c>
      <c r="B43" s="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</row>
    <row r="44" spans="1:9" x14ac:dyDescent="0.25">
      <c r="A44" s="2" t="s">
        <v>251</v>
      </c>
      <c r="B44" s="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</row>
    <row r="45" spans="1:9" x14ac:dyDescent="0.25">
      <c r="A45" s="2" t="s">
        <v>252</v>
      </c>
      <c r="B45" s="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</row>
    <row r="46" spans="1:9" x14ac:dyDescent="0.25">
      <c r="A46" s="2" t="s">
        <v>253</v>
      </c>
      <c r="B46" s="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</row>
    <row r="47" spans="1:9" x14ac:dyDescent="0.25">
      <c r="A47" s="2" t="s">
        <v>254</v>
      </c>
      <c r="B47" s="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</row>
    <row r="48" spans="1:9" x14ac:dyDescent="0.25">
      <c r="A48" s="2" t="s">
        <v>255</v>
      </c>
      <c r="B48" s="2"/>
      <c r="C48" s="82"/>
      <c r="D48" s="82"/>
      <c r="E48" s="82"/>
      <c r="F48" s="82"/>
      <c r="G48" s="82"/>
    </row>
    <row r="49" spans="1:7" x14ac:dyDescent="0.25">
      <c r="A49" s="2" t="s">
        <v>256</v>
      </c>
      <c r="B49" s="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</row>
    <row r="50" spans="1:7" x14ac:dyDescent="0.25">
      <c r="A50" s="2" t="s">
        <v>257</v>
      </c>
      <c r="B50" s="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</row>
    <row r="51" spans="1:7" x14ac:dyDescent="0.25">
      <c r="A51" s="2" t="s">
        <v>258</v>
      </c>
      <c r="B51" s="2">
        <v>0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</row>
    <row r="52" spans="1:7" x14ac:dyDescent="0.25">
      <c r="A52" s="2" t="s">
        <v>259</v>
      </c>
      <c r="B52" s="2"/>
      <c r="C52" s="82"/>
      <c r="D52" s="82"/>
      <c r="E52" s="82"/>
      <c r="F52" s="82"/>
      <c r="G52" s="82"/>
    </row>
    <row r="53" spans="1:7" x14ac:dyDescent="0.25">
      <c r="A53" s="2" t="s">
        <v>260</v>
      </c>
      <c r="B53" s="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</row>
    <row r="54" spans="1:7" x14ac:dyDescent="0.25">
      <c r="A54" s="2" t="s">
        <v>261</v>
      </c>
      <c r="B54" s="2"/>
      <c r="C54" s="82"/>
      <c r="D54" s="82"/>
      <c r="E54" s="82"/>
      <c r="F54" s="82"/>
      <c r="G54" s="82"/>
    </row>
    <row r="55" spans="1:7" x14ac:dyDescent="0.25">
      <c r="A55" s="2" t="s">
        <v>262</v>
      </c>
      <c r="B55" s="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</row>
    <row r="56" spans="1:7" x14ac:dyDescent="0.25">
      <c r="A56" s="2" t="s">
        <v>263</v>
      </c>
      <c r="B56" s="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</row>
    <row r="57" spans="1:7" x14ac:dyDescent="0.25">
      <c r="A57" s="2" t="s">
        <v>264</v>
      </c>
      <c r="B57" s="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</row>
    <row r="58" spans="1:7" x14ac:dyDescent="0.25">
      <c r="A58" s="2" t="s">
        <v>265</v>
      </c>
      <c r="B58" s="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</row>
    <row r="59" spans="1:7" x14ac:dyDescent="0.25">
      <c r="A59" s="2" t="s">
        <v>266</v>
      </c>
      <c r="B59" s="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</row>
    <row r="60" spans="1:7" x14ac:dyDescent="0.25">
      <c r="A60" s="2" t="s">
        <v>267</v>
      </c>
      <c r="B60" s="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</row>
    <row r="61" spans="1:7" x14ac:dyDescent="0.25">
      <c r="A61" s="2" t="s">
        <v>268</v>
      </c>
      <c r="B61" s="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</row>
    <row r="62" spans="1:7" x14ac:dyDescent="0.25">
      <c r="A62" s="2" t="s">
        <v>269</v>
      </c>
      <c r="B62" s="2"/>
      <c r="C62" s="82"/>
      <c r="D62" s="82"/>
      <c r="E62" s="82"/>
      <c r="F62" s="82"/>
      <c r="G62" s="82"/>
    </row>
    <row r="63" spans="1:7" x14ac:dyDescent="0.25">
      <c r="A63" s="2" t="s">
        <v>270</v>
      </c>
      <c r="B63" s="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</row>
    <row r="64" spans="1:7" x14ac:dyDescent="0.25">
      <c r="A64" s="2" t="s">
        <v>271</v>
      </c>
      <c r="B64" s="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</row>
    <row r="65" spans="1:7" x14ac:dyDescent="0.25">
      <c r="A65" s="2" t="s">
        <v>272</v>
      </c>
      <c r="B65" s="2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</row>
    <row r="66" spans="1:7" x14ac:dyDescent="0.25">
      <c r="A66" s="7" t="s">
        <v>273</v>
      </c>
      <c r="B66" s="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</row>
    <row r="67" spans="1:7" x14ac:dyDescent="0.25">
      <c r="A67" s="7" t="s">
        <v>274</v>
      </c>
      <c r="B67" s="2">
        <v>0</v>
      </c>
      <c r="C67" s="82">
        <f>C68</f>
        <v>12650325.07</v>
      </c>
      <c r="D67" s="82">
        <f t="shared" ref="D67:G67" si="1">D68</f>
        <v>12650325.07</v>
      </c>
      <c r="E67" s="82">
        <f t="shared" si="1"/>
        <v>0</v>
      </c>
      <c r="F67" s="82">
        <f t="shared" si="1"/>
        <v>0</v>
      </c>
      <c r="G67" s="82">
        <f t="shared" si="1"/>
        <v>0</v>
      </c>
    </row>
    <row r="68" spans="1:7" x14ac:dyDescent="0.25">
      <c r="A68" s="2" t="s">
        <v>275</v>
      </c>
      <c r="B68" s="2">
        <v>0</v>
      </c>
      <c r="C68" s="82">
        <v>12650325.07</v>
      </c>
      <c r="D68" s="82">
        <v>12650325.07</v>
      </c>
      <c r="E68" s="82">
        <v>0</v>
      </c>
      <c r="F68" s="82">
        <v>0</v>
      </c>
      <c r="G68" s="82">
        <v>0</v>
      </c>
    </row>
    <row r="69" spans="1:7" x14ac:dyDescent="0.25">
      <c r="A69" s="7" t="s">
        <v>276</v>
      </c>
      <c r="B69" s="82">
        <f>B40+B66+B67</f>
        <v>65052716</v>
      </c>
      <c r="C69" s="82">
        <f t="shared" ref="C69:G69" si="2">C40+C66+C67</f>
        <v>23818813.560000002</v>
      </c>
      <c r="D69" s="82">
        <f t="shared" si="2"/>
        <v>88871529.560000002</v>
      </c>
      <c r="E69" s="82">
        <f t="shared" si="2"/>
        <v>45083101.909999996</v>
      </c>
      <c r="F69" s="82">
        <f t="shared" si="2"/>
        <v>45083101.909999996</v>
      </c>
      <c r="G69" s="82">
        <f t="shared" si="2"/>
        <v>-19969614.09</v>
      </c>
    </row>
    <row r="70" spans="1:7" x14ac:dyDescent="0.25">
      <c r="A70" s="7" t="s">
        <v>277</v>
      </c>
      <c r="B70" s="2"/>
      <c r="C70" s="82"/>
      <c r="D70" s="82"/>
      <c r="E70" s="82"/>
      <c r="F70" s="82"/>
      <c r="G70" s="82"/>
    </row>
    <row r="71" spans="1:7" x14ac:dyDescent="0.25">
      <c r="A71" s="2" t="s">
        <v>278</v>
      </c>
      <c r="B71" s="2">
        <v>0</v>
      </c>
      <c r="C71" s="82">
        <v>12650325.07</v>
      </c>
      <c r="D71" s="82">
        <v>12650325.07</v>
      </c>
      <c r="E71" s="82">
        <v>0</v>
      </c>
      <c r="F71" s="82">
        <v>0</v>
      </c>
      <c r="G71" s="82">
        <v>0</v>
      </c>
    </row>
    <row r="72" spans="1:7" x14ac:dyDescent="0.25">
      <c r="A72" s="2" t="s">
        <v>120</v>
      </c>
      <c r="B72" s="2"/>
      <c r="C72" s="82"/>
      <c r="D72" s="82"/>
      <c r="E72" s="82"/>
      <c r="F72" s="82"/>
      <c r="G72" s="82"/>
    </row>
    <row r="73" spans="1:7" x14ac:dyDescent="0.25">
      <c r="A73" s="2" t="s">
        <v>279</v>
      </c>
      <c r="B73" s="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2" t="s">
        <v>121</v>
      </c>
      <c r="B74" s="2"/>
      <c r="C74" s="82"/>
      <c r="D74" s="82"/>
      <c r="E74" s="82"/>
      <c r="F74" s="82"/>
      <c r="G74" s="82"/>
    </row>
    <row r="75" spans="1:7" x14ac:dyDescent="0.25">
      <c r="A75" s="6" t="s">
        <v>280</v>
      </c>
      <c r="B75" s="3">
        <v>0</v>
      </c>
      <c r="C75" s="83">
        <f>C71+C73</f>
        <v>12650325.07</v>
      </c>
      <c r="D75" s="83">
        <f>D71+D73</f>
        <v>12650325.07</v>
      </c>
      <c r="E75" s="83">
        <v>0</v>
      </c>
      <c r="F75" s="83">
        <v>0</v>
      </c>
      <c r="G75" s="83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B40 C40:G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7"/>
  <sheetViews>
    <sheetView showGridLines="0" topLeftCell="A62" zoomScale="115" zoomScaleNormal="115" workbookViewId="0">
      <selection activeCell="H38" sqref="H38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10" ht="11.25" customHeight="1" x14ac:dyDescent="0.25">
      <c r="A1" s="121"/>
      <c r="B1" s="121"/>
      <c r="C1" s="121"/>
      <c r="D1" s="121"/>
      <c r="E1" s="121"/>
      <c r="F1" s="121"/>
      <c r="G1" s="121"/>
      <c r="H1" s="121"/>
      <c r="I1" s="28"/>
    </row>
    <row r="2" spans="1:10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121"/>
      <c r="I2" s="36"/>
    </row>
    <row r="3" spans="1:10" ht="11.25" customHeight="1" x14ac:dyDescent="0.25">
      <c r="A3" s="121" t="s">
        <v>439</v>
      </c>
      <c r="B3" s="121"/>
      <c r="C3" s="121"/>
      <c r="D3" s="121"/>
      <c r="E3" s="121"/>
      <c r="F3" s="121"/>
      <c r="G3" s="121"/>
      <c r="H3" s="121"/>
      <c r="I3" s="36"/>
    </row>
    <row r="4" spans="1:10" ht="11.25" customHeight="1" x14ac:dyDescent="0.25">
      <c r="A4" s="121" t="s">
        <v>438</v>
      </c>
      <c r="B4" s="121"/>
      <c r="C4" s="121"/>
      <c r="D4" s="121"/>
      <c r="E4" s="121"/>
      <c r="F4" s="121"/>
      <c r="G4" s="121"/>
      <c r="H4" s="121"/>
      <c r="I4" s="36"/>
    </row>
    <row r="5" spans="1:10" ht="11.25" customHeight="1" x14ac:dyDescent="0.25">
      <c r="A5" s="121" t="str">
        <f>+'FORMATO 3'!A4</f>
        <v>Del 01 de enero al 30 de junio de 2024</v>
      </c>
      <c r="B5" s="121"/>
      <c r="C5" s="121"/>
      <c r="D5" s="121"/>
      <c r="E5" s="121"/>
      <c r="F5" s="121"/>
      <c r="G5" s="121"/>
      <c r="H5" s="121"/>
      <c r="I5" s="36"/>
    </row>
    <row r="6" spans="1:10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121"/>
      <c r="I6" s="36"/>
    </row>
    <row r="7" spans="1:10" x14ac:dyDescent="0.25">
      <c r="A7" s="117" t="s">
        <v>1</v>
      </c>
      <c r="B7" s="118"/>
      <c r="C7" s="122" t="s">
        <v>96</v>
      </c>
      <c r="D7" s="62" t="s">
        <v>209</v>
      </c>
      <c r="E7" s="122" t="s">
        <v>212</v>
      </c>
      <c r="F7" s="122" t="s">
        <v>97</v>
      </c>
      <c r="G7" s="122" t="s">
        <v>98</v>
      </c>
      <c r="H7" s="124" t="s">
        <v>281</v>
      </c>
    </row>
    <row r="8" spans="1:10" x14ac:dyDescent="0.25">
      <c r="A8" s="119"/>
      <c r="B8" s="120"/>
      <c r="C8" s="123"/>
      <c r="D8" s="63" t="s">
        <v>211</v>
      </c>
      <c r="E8" s="123"/>
      <c r="F8" s="123"/>
      <c r="G8" s="123"/>
      <c r="H8" s="125"/>
    </row>
    <row r="9" spans="1:10" x14ac:dyDescent="0.25">
      <c r="A9" s="53" t="s">
        <v>282</v>
      </c>
      <c r="B9" s="53"/>
      <c r="C9" s="72">
        <f>C10+C18+C29+C39+C50+C60+C64+C73+C77</f>
        <v>65052716</v>
      </c>
      <c r="D9" s="72">
        <f t="shared" ref="D9:G9" si="0">D10+D18+D29+D39+D50+D60+D64+D73+D77</f>
        <v>23818813.560000002</v>
      </c>
      <c r="E9" s="72">
        <f t="shared" si="0"/>
        <v>88871529.560000002</v>
      </c>
      <c r="F9" s="72">
        <f t="shared" si="0"/>
        <v>25359773.330000002</v>
      </c>
      <c r="G9" s="72">
        <f t="shared" si="0"/>
        <v>25198699.41</v>
      </c>
      <c r="H9" s="72">
        <f>H10+H18+H29+H39+H50+H60+H64+H73+H77</f>
        <v>63511756.230000012</v>
      </c>
      <c r="J9" s="96"/>
    </row>
    <row r="10" spans="1:10" x14ac:dyDescent="0.25">
      <c r="A10" s="9" t="s">
        <v>283</v>
      </c>
      <c r="C10" s="73">
        <f>SUM(C11:C17)</f>
        <v>60786216</v>
      </c>
      <c r="D10" s="73">
        <f t="shared" ref="D10:H10" si="1">SUM(D11:D17)</f>
        <v>2.3283064365386963E-10</v>
      </c>
      <c r="E10" s="73">
        <f t="shared" si="1"/>
        <v>60786216</v>
      </c>
      <c r="F10" s="73">
        <f t="shared" si="1"/>
        <v>22633780.629999999</v>
      </c>
      <c r="G10" s="73">
        <f t="shared" si="1"/>
        <v>22632652.629999999</v>
      </c>
      <c r="H10" s="73">
        <f t="shared" si="1"/>
        <v>38152435.370000005</v>
      </c>
      <c r="J10" s="96"/>
    </row>
    <row r="11" spans="1:10" x14ac:dyDescent="0.25">
      <c r="A11" s="61"/>
      <c r="B11" s="59" t="s">
        <v>284</v>
      </c>
      <c r="C11" s="73">
        <v>13559628</v>
      </c>
      <c r="D11" s="73">
        <v>-1300000</v>
      </c>
      <c r="E11" s="73">
        <v>12259628</v>
      </c>
      <c r="F11" s="73">
        <v>5992601.5899999999</v>
      </c>
      <c r="G11" s="73">
        <v>5992601.5899999999</v>
      </c>
      <c r="H11" s="73">
        <v>6267026.4100000001</v>
      </c>
      <c r="J11" s="96"/>
    </row>
    <row r="12" spans="1:10" x14ac:dyDescent="0.25">
      <c r="A12" s="61"/>
      <c r="B12" s="59" t="s">
        <v>285</v>
      </c>
      <c r="C12" s="73">
        <v>0</v>
      </c>
      <c r="D12" s="73">
        <v>4357696.74</v>
      </c>
      <c r="E12" s="73">
        <v>4357696.74</v>
      </c>
      <c r="F12" s="73">
        <v>2243463.4</v>
      </c>
      <c r="G12" s="73">
        <v>2243463.4</v>
      </c>
      <c r="H12" s="73">
        <v>2114233.34</v>
      </c>
      <c r="J12" s="96"/>
    </row>
    <row r="13" spans="1:10" x14ac:dyDescent="0.25">
      <c r="A13" s="61"/>
      <c r="B13" s="59" t="s">
        <v>286</v>
      </c>
      <c r="C13" s="73">
        <v>19205107</v>
      </c>
      <c r="D13" s="73">
        <v>-1438000</v>
      </c>
      <c r="E13" s="73">
        <v>17767107</v>
      </c>
      <c r="F13" s="73">
        <v>7434418.6399999997</v>
      </c>
      <c r="G13" s="73">
        <v>7434418.6399999997</v>
      </c>
      <c r="H13" s="73">
        <v>10332688.359999999</v>
      </c>
      <c r="J13" s="96"/>
    </row>
    <row r="14" spans="1:10" x14ac:dyDescent="0.25">
      <c r="A14" s="61"/>
      <c r="B14" s="59" t="s">
        <v>287</v>
      </c>
      <c r="C14" s="73">
        <v>556092</v>
      </c>
      <c r="D14" s="73">
        <v>0</v>
      </c>
      <c r="E14" s="73">
        <v>556092</v>
      </c>
      <c r="F14" s="73">
        <v>0</v>
      </c>
      <c r="G14" s="73">
        <v>0</v>
      </c>
      <c r="H14" s="73">
        <v>556092</v>
      </c>
      <c r="J14" s="96"/>
    </row>
    <row r="15" spans="1:10" x14ac:dyDescent="0.25">
      <c r="A15" s="61"/>
      <c r="B15" s="59" t="s">
        <v>288</v>
      </c>
      <c r="C15" s="73">
        <v>27465389</v>
      </c>
      <c r="D15" s="73">
        <v>-1619696.74</v>
      </c>
      <c r="E15" s="73">
        <v>25845692.260000002</v>
      </c>
      <c r="F15" s="73">
        <v>6963297</v>
      </c>
      <c r="G15" s="73">
        <v>6962169</v>
      </c>
      <c r="H15" s="73">
        <v>18882395.260000002</v>
      </c>
      <c r="J15" s="96"/>
    </row>
    <row r="16" spans="1:10" x14ac:dyDescent="0.25">
      <c r="A16" s="61"/>
      <c r="B16" s="59" t="s">
        <v>289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J16" s="96"/>
    </row>
    <row r="17" spans="1:10" x14ac:dyDescent="0.25">
      <c r="A17" s="61"/>
      <c r="B17" s="59" t="s">
        <v>290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J17" s="96"/>
    </row>
    <row r="18" spans="1:10" x14ac:dyDescent="0.25">
      <c r="A18" s="56" t="s">
        <v>291</v>
      </c>
      <c r="B18" s="59"/>
      <c r="C18" s="73">
        <f>SUM(C19:C28)</f>
        <v>1456500</v>
      </c>
      <c r="D18" s="73">
        <f t="shared" ref="D18:H18" si="2">SUM(D19:D28)</f>
        <v>1044500</v>
      </c>
      <c r="E18" s="73">
        <f t="shared" si="2"/>
        <v>2501000</v>
      </c>
      <c r="F18" s="73">
        <f t="shared" si="2"/>
        <v>891802.05</v>
      </c>
      <c r="G18" s="73">
        <f t="shared" si="2"/>
        <v>878952.23</v>
      </c>
      <c r="H18" s="73">
        <f t="shared" si="2"/>
        <v>1609197.9499999997</v>
      </c>
      <c r="J18" s="96"/>
    </row>
    <row r="19" spans="1:10" x14ac:dyDescent="0.25">
      <c r="A19" s="61"/>
      <c r="B19" s="59" t="s">
        <v>292</v>
      </c>
      <c r="C19" s="73">
        <v>834000</v>
      </c>
      <c r="D19" s="73">
        <v>370000</v>
      </c>
      <c r="E19" s="73">
        <v>1204000</v>
      </c>
      <c r="F19" s="73">
        <v>546282.87</v>
      </c>
      <c r="G19" s="73">
        <v>533433.05000000005</v>
      </c>
      <c r="H19" s="73">
        <v>657717.13</v>
      </c>
      <c r="J19" s="96"/>
    </row>
    <row r="20" spans="1:10" x14ac:dyDescent="0.25">
      <c r="A20" s="61"/>
      <c r="B20" s="59" t="s">
        <v>293</v>
      </c>
      <c r="C20" s="73"/>
      <c r="D20" s="73"/>
      <c r="E20" s="73"/>
      <c r="F20" s="73"/>
      <c r="G20" s="73"/>
      <c r="H20" s="73"/>
      <c r="J20" s="96"/>
    </row>
    <row r="21" spans="1:10" x14ac:dyDescent="0.25">
      <c r="A21" s="61"/>
      <c r="B21" s="59" t="s">
        <v>294</v>
      </c>
      <c r="C21" s="73">
        <v>105000</v>
      </c>
      <c r="D21" s="73">
        <v>75000</v>
      </c>
      <c r="E21" s="73">
        <v>180000</v>
      </c>
      <c r="F21" s="73">
        <v>88259.69</v>
      </c>
      <c r="G21" s="73">
        <v>88259.69</v>
      </c>
      <c r="H21" s="73">
        <v>91740.31</v>
      </c>
      <c r="J21" s="96"/>
    </row>
    <row r="22" spans="1:10" x14ac:dyDescent="0.25">
      <c r="A22" s="61"/>
      <c r="B22" s="59" t="s">
        <v>295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J22" s="96"/>
    </row>
    <row r="23" spans="1:10" x14ac:dyDescent="0.25">
      <c r="A23" s="61"/>
      <c r="B23" s="59" t="s">
        <v>296</v>
      </c>
      <c r="C23" s="73">
        <v>29500</v>
      </c>
      <c r="D23" s="73">
        <v>57500</v>
      </c>
      <c r="E23" s="73">
        <v>87000</v>
      </c>
      <c r="F23" s="73">
        <v>13543.04</v>
      </c>
      <c r="G23" s="73">
        <v>13543.04</v>
      </c>
      <c r="H23" s="73">
        <v>73456.960000000006</v>
      </c>
      <c r="J23" s="96"/>
    </row>
    <row r="24" spans="1:10" x14ac:dyDescent="0.25">
      <c r="A24" s="61"/>
      <c r="B24" s="59" t="s">
        <v>297</v>
      </c>
      <c r="C24" s="73">
        <v>20000</v>
      </c>
      <c r="D24" s="73">
        <v>30000</v>
      </c>
      <c r="E24" s="73">
        <v>50000</v>
      </c>
      <c r="F24" s="73">
        <v>0</v>
      </c>
      <c r="G24" s="73">
        <v>0</v>
      </c>
      <c r="H24" s="73">
        <v>50000</v>
      </c>
      <c r="J24" s="96"/>
    </row>
    <row r="25" spans="1:10" x14ac:dyDescent="0.25">
      <c r="A25" s="61"/>
      <c r="B25" s="59" t="s">
        <v>298</v>
      </c>
      <c r="C25" s="73">
        <v>420000</v>
      </c>
      <c r="D25" s="73">
        <v>200000</v>
      </c>
      <c r="E25" s="73">
        <v>620000</v>
      </c>
      <c r="F25" s="73">
        <v>186000</v>
      </c>
      <c r="G25" s="73">
        <v>186000</v>
      </c>
      <c r="H25" s="73">
        <v>434000</v>
      </c>
      <c r="J25" s="96"/>
    </row>
    <row r="26" spans="1:10" x14ac:dyDescent="0.25">
      <c r="A26" s="61"/>
      <c r="B26" s="59" t="s">
        <v>299</v>
      </c>
      <c r="C26" s="73">
        <v>30000</v>
      </c>
      <c r="D26" s="73">
        <v>30000</v>
      </c>
      <c r="E26" s="73">
        <v>60000</v>
      </c>
      <c r="F26" s="73">
        <v>25609.59</v>
      </c>
      <c r="G26" s="73">
        <v>25609.59</v>
      </c>
      <c r="H26" s="73">
        <v>34390.410000000003</v>
      </c>
      <c r="J26" s="96"/>
    </row>
    <row r="27" spans="1:10" x14ac:dyDescent="0.25">
      <c r="A27" s="61"/>
      <c r="B27" s="59" t="s">
        <v>300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J27" s="96"/>
    </row>
    <row r="28" spans="1:10" x14ac:dyDescent="0.25">
      <c r="A28" s="61"/>
      <c r="B28" s="59" t="s">
        <v>301</v>
      </c>
      <c r="C28" s="73">
        <v>18000</v>
      </c>
      <c r="D28" s="73">
        <v>282000</v>
      </c>
      <c r="E28" s="73">
        <v>300000</v>
      </c>
      <c r="F28" s="73">
        <v>32106.86</v>
      </c>
      <c r="G28" s="73">
        <v>32106.86</v>
      </c>
      <c r="H28" s="73">
        <v>267893.14</v>
      </c>
      <c r="J28" s="96"/>
    </row>
    <row r="29" spans="1:10" x14ac:dyDescent="0.25">
      <c r="A29" s="56" t="s">
        <v>302</v>
      </c>
      <c r="B29" s="59"/>
      <c r="C29" s="73">
        <f>SUM(C30:C38)</f>
        <v>2810000</v>
      </c>
      <c r="D29" s="73">
        <f t="shared" ref="D29:H29" si="3">SUM(D30:D38)</f>
        <v>4764313.5600000005</v>
      </c>
      <c r="E29" s="73">
        <f t="shared" si="3"/>
        <v>7574313.5599999996</v>
      </c>
      <c r="F29" s="73">
        <f t="shared" si="3"/>
        <v>1592276.8900000001</v>
      </c>
      <c r="G29" s="73">
        <f t="shared" si="3"/>
        <v>1445180.79</v>
      </c>
      <c r="H29" s="73">
        <f t="shared" si="3"/>
        <v>5982036.6699999999</v>
      </c>
      <c r="J29" s="96"/>
    </row>
    <row r="30" spans="1:10" x14ac:dyDescent="0.25">
      <c r="A30" s="61"/>
      <c r="B30" s="59" t="s">
        <v>303</v>
      </c>
      <c r="C30" s="73">
        <v>205000</v>
      </c>
      <c r="D30" s="73">
        <v>490000</v>
      </c>
      <c r="E30" s="73">
        <v>695000</v>
      </c>
      <c r="F30" s="73">
        <v>85189.16</v>
      </c>
      <c r="G30" s="73">
        <v>85189.16</v>
      </c>
      <c r="H30" s="73">
        <v>609810.84</v>
      </c>
      <c r="J30" s="96"/>
    </row>
    <row r="31" spans="1:10" x14ac:dyDescent="0.25">
      <c r="A31" s="61"/>
      <c r="B31" s="59" t="s">
        <v>304</v>
      </c>
      <c r="C31" s="73">
        <v>345000</v>
      </c>
      <c r="D31" s="73">
        <v>300000</v>
      </c>
      <c r="E31" s="73">
        <v>645000</v>
      </c>
      <c r="F31" s="73">
        <v>208514.63</v>
      </c>
      <c r="G31" s="73">
        <v>199509.53</v>
      </c>
      <c r="H31" s="73">
        <v>436485.37</v>
      </c>
      <c r="J31" s="96"/>
    </row>
    <row r="32" spans="1:10" x14ac:dyDescent="0.25">
      <c r="A32" s="61"/>
      <c r="B32" s="59" t="s">
        <v>305</v>
      </c>
      <c r="C32" s="73">
        <v>365000</v>
      </c>
      <c r="D32" s="73">
        <v>1700000</v>
      </c>
      <c r="E32" s="73">
        <v>2065000</v>
      </c>
      <c r="F32" s="73">
        <v>88513.22</v>
      </c>
      <c r="G32" s="73">
        <v>88513.22</v>
      </c>
      <c r="H32" s="73">
        <v>1976486.78</v>
      </c>
      <c r="J32" s="96"/>
    </row>
    <row r="33" spans="1:10" x14ac:dyDescent="0.25">
      <c r="A33" s="61"/>
      <c r="B33" s="59" t="s">
        <v>306</v>
      </c>
      <c r="C33" s="73">
        <v>112000</v>
      </c>
      <c r="D33" s="73">
        <v>277017.49</v>
      </c>
      <c r="E33" s="73">
        <v>389017.49</v>
      </c>
      <c r="F33" s="73">
        <v>62366.03</v>
      </c>
      <c r="G33" s="73">
        <v>62366.03</v>
      </c>
      <c r="H33" s="73">
        <v>326651.46000000002</v>
      </c>
      <c r="J33" s="96"/>
    </row>
    <row r="34" spans="1:10" x14ac:dyDescent="0.25">
      <c r="A34" s="61"/>
      <c r="B34" s="59" t="s">
        <v>307</v>
      </c>
      <c r="C34" s="73">
        <v>140000</v>
      </c>
      <c r="D34" s="73">
        <v>878200.69</v>
      </c>
      <c r="E34" s="73">
        <v>1018200.69</v>
      </c>
      <c r="F34" s="73">
        <v>462432.05</v>
      </c>
      <c r="G34" s="73">
        <v>462432.05</v>
      </c>
      <c r="H34" s="73">
        <v>555768.64</v>
      </c>
      <c r="J34" s="96"/>
    </row>
    <row r="35" spans="1:10" x14ac:dyDescent="0.25">
      <c r="A35" s="61"/>
      <c r="B35" s="59" t="s">
        <v>308</v>
      </c>
      <c r="C35" s="73">
        <v>90000</v>
      </c>
      <c r="D35" s="73">
        <v>160000</v>
      </c>
      <c r="E35" s="73">
        <v>250000</v>
      </c>
      <c r="F35" s="73">
        <v>41126.400000000001</v>
      </c>
      <c r="G35" s="73">
        <v>41126.400000000001</v>
      </c>
      <c r="H35" s="73">
        <v>208873.60000000001</v>
      </c>
      <c r="J35" s="96"/>
    </row>
    <row r="36" spans="1:10" x14ac:dyDescent="0.25">
      <c r="A36" s="61"/>
      <c r="B36" s="59" t="s">
        <v>309</v>
      </c>
      <c r="C36" s="73">
        <v>113000</v>
      </c>
      <c r="D36" s="73">
        <v>200000</v>
      </c>
      <c r="E36" s="73">
        <v>313000</v>
      </c>
      <c r="F36" s="73">
        <v>7255</v>
      </c>
      <c r="G36" s="73">
        <v>7255</v>
      </c>
      <c r="H36" s="73">
        <v>305745</v>
      </c>
      <c r="J36" s="96"/>
    </row>
    <row r="37" spans="1:10" x14ac:dyDescent="0.25">
      <c r="A37" s="61"/>
      <c r="B37" s="59" t="s">
        <v>310</v>
      </c>
      <c r="C37" s="73">
        <v>55000</v>
      </c>
      <c r="D37" s="73">
        <v>130000</v>
      </c>
      <c r="E37" s="73">
        <v>185000</v>
      </c>
      <c r="F37" s="73">
        <v>8346.4</v>
      </c>
      <c r="G37" s="73">
        <v>8346.4</v>
      </c>
      <c r="H37" s="73">
        <v>176653.6</v>
      </c>
      <c r="J37" s="96"/>
    </row>
    <row r="38" spans="1:10" x14ac:dyDescent="0.25">
      <c r="A38" s="61"/>
      <c r="B38" s="59" t="s">
        <v>311</v>
      </c>
      <c r="C38" s="73">
        <v>1385000</v>
      </c>
      <c r="D38" s="73">
        <v>629095.38</v>
      </c>
      <c r="E38" s="73">
        <v>2014095.38</v>
      </c>
      <c r="F38" s="73">
        <v>628534</v>
      </c>
      <c r="G38" s="73">
        <v>490443</v>
      </c>
      <c r="H38" s="73">
        <v>1385561.38</v>
      </c>
      <c r="J38" s="96"/>
    </row>
    <row r="39" spans="1:10" x14ac:dyDescent="0.25">
      <c r="A39" s="56" t="s">
        <v>312</v>
      </c>
      <c r="B39" s="59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J39" s="96"/>
    </row>
    <row r="40" spans="1:10" x14ac:dyDescent="0.25">
      <c r="A40" s="56" t="s">
        <v>313</v>
      </c>
      <c r="B40" s="59"/>
      <c r="C40" s="73"/>
      <c r="D40" s="73"/>
      <c r="E40" s="73"/>
      <c r="F40" s="73"/>
      <c r="G40" s="73"/>
      <c r="H40" s="73"/>
      <c r="J40" s="96"/>
    </row>
    <row r="41" spans="1:10" x14ac:dyDescent="0.25">
      <c r="A41" s="61"/>
      <c r="B41" s="59" t="s">
        <v>314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J41" s="96"/>
    </row>
    <row r="42" spans="1:10" x14ac:dyDescent="0.25">
      <c r="A42" s="61"/>
      <c r="B42" s="59" t="s">
        <v>315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J42" s="96"/>
    </row>
    <row r="43" spans="1:10" x14ac:dyDescent="0.25">
      <c r="A43" s="61"/>
      <c r="B43" s="59" t="s">
        <v>316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J43" s="96"/>
    </row>
    <row r="44" spans="1:10" x14ac:dyDescent="0.25">
      <c r="A44" s="61"/>
      <c r="B44" s="59" t="s">
        <v>317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J44" s="96"/>
    </row>
    <row r="45" spans="1:10" x14ac:dyDescent="0.25">
      <c r="A45" s="61"/>
      <c r="B45" s="59" t="s">
        <v>318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J45" s="96"/>
    </row>
    <row r="46" spans="1:10" x14ac:dyDescent="0.25">
      <c r="A46" s="61"/>
      <c r="B46" s="59" t="s">
        <v>319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J46" s="96"/>
    </row>
    <row r="47" spans="1:10" x14ac:dyDescent="0.25">
      <c r="A47" s="61"/>
      <c r="B47" s="59" t="s">
        <v>320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J47" s="96"/>
    </row>
    <row r="48" spans="1:10" x14ac:dyDescent="0.25">
      <c r="A48" s="61"/>
      <c r="B48" s="59" t="s">
        <v>321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J48" s="96"/>
    </row>
    <row r="49" spans="1:10" x14ac:dyDescent="0.25">
      <c r="A49" s="61"/>
      <c r="B49" s="59" t="s">
        <v>322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J49" s="96"/>
    </row>
    <row r="50" spans="1:10" x14ac:dyDescent="0.25">
      <c r="A50" s="56" t="s">
        <v>323</v>
      </c>
      <c r="B50" s="59"/>
      <c r="C50" s="73">
        <f>SUM(C51:C59)</f>
        <v>0</v>
      </c>
      <c r="D50" s="73">
        <f t="shared" ref="D50:H50" si="4">SUM(D51:D59)</f>
        <v>4260000</v>
      </c>
      <c r="E50" s="73">
        <f t="shared" si="4"/>
        <v>4260000</v>
      </c>
      <c r="F50" s="73">
        <f t="shared" si="4"/>
        <v>241913.76</v>
      </c>
      <c r="G50" s="73">
        <f t="shared" si="4"/>
        <v>241913.76</v>
      </c>
      <c r="H50" s="73">
        <f t="shared" si="4"/>
        <v>4018086.24</v>
      </c>
      <c r="J50" s="96"/>
    </row>
    <row r="51" spans="1:10" x14ac:dyDescent="0.25">
      <c r="A51" s="61"/>
      <c r="B51" s="59" t="s">
        <v>324</v>
      </c>
      <c r="C51" s="73">
        <v>0</v>
      </c>
      <c r="D51" s="73">
        <v>1350000</v>
      </c>
      <c r="E51" s="73">
        <v>1350000</v>
      </c>
      <c r="F51" s="73">
        <v>241913.76</v>
      </c>
      <c r="G51" s="73">
        <v>241913.76</v>
      </c>
      <c r="H51" s="73">
        <v>1108086.24</v>
      </c>
      <c r="J51" s="96"/>
    </row>
    <row r="52" spans="1:10" x14ac:dyDescent="0.25">
      <c r="A52" s="61"/>
      <c r="B52" s="59" t="s">
        <v>325</v>
      </c>
      <c r="C52" s="73">
        <v>0</v>
      </c>
      <c r="D52" s="73">
        <v>110000</v>
      </c>
      <c r="E52" s="73">
        <v>110000</v>
      </c>
      <c r="F52" s="73">
        <v>0</v>
      </c>
      <c r="G52" s="73">
        <v>0</v>
      </c>
      <c r="H52" s="73">
        <v>110000</v>
      </c>
      <c r="J52" s="96"/>
    </row>
    <row r="53" spans="1:10" x14ac:dyDescent="0.25">
      <c r="A53" s="61"/>
      <c r="B53" s="59" t="s">
        <v>326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J53" s="96"/>
    </row>
    <row r="54" spans="1:10" x14ac:dyDescent="0.25">
      <c r="A54" s="61"/>
      <c r="B54" s="59" t="s">
        <v>327</v>
      </c>
      <c r="C54" s="73">
        <v>0</v>
      </c>
      <c r="D54" s="73">
        <v>1800000</v>
      </c>
      <c r="E54" s="73">
        <v>1800000</v>
      </c>
      <c r="F54" s="73">
        <v>0</v>
      </c>
      <c r="G54" s="73">
        <v>0</v>
      </c>
      <c r="H54" s="73">
        <v>1800000</v>
      </c>
      <c r="J54" s="96"/>
    </row>
    <row r="55" spans="1:10" x14ac:dyDescent="0.25">
      <c r="A55" s="61"/>
      <c r="B55" s="59" t="s">
        <v>328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J55" s="96"/>
    </row>
    <row r="56" spans="1:10" x14ac:dyDescent="0.25">
      <c r="A56" s="61"/>
      <c r="B56" s="59" t="s">
        <v>329</v>
      </c>
      <c r="C56" s="73">
        <v>0</v>
      </c>
      <c r="D56" s="73">
        <v>500000</v>
      </c>
      <c r="E56" s="73">
        <v>500000</v>
      </c>
      <c r="F56" s="73">
        <v>0</v>
      </c>
      <c r="G56" s="73">
        <v>0</v>
      </c>
      <c r="H56" s="73">
        <v>500000</v>
      </c>
      <c r="J56" s="96"/>
    </row>
    <row r="57" spans="1:10" x14ac:dyDescent="0.25">
      <c r="A57" s="61"/>
      <c r="B57" s="59" t="s">
        <v>330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J57" s="96"/>
    </row>
    <row r="58" spans="1:10" x14ac:dyDescent="0.25">
      <c r="A58" s="61"/>
      <c r="B58" s="59" t="s">
        <v>331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J58" s="96"/>
    </row>
    <row r="59" spans="1:10" x14ac:dyDescent="0.25">
      <c r="A59" s="61"/>
      <c r="B59" s="59" t="s">
        <v>332</v>
      </c>
      <c r="C59" s="73">
        <v>0</v>
      </c>
      <c r="D59" s="73">
        <v>500000</v>
      </c>
      <c r="E59" s="73">
        <v>500000</v>
      </c>
      <c r="F59" s="73">
        <v>0</v>
      </c>
      <c r="G59" s="73">
        <v>0</v>
      </c>
      <c r="H59" s="73">
        <v>500000</v>
      </c>
      <c r="J59" s="96"/>
    </row>
    <row r="60" spans="1:10" x14ac:dyDescent="0.25">
      <c r="A60" s="56" t="s">
        <v>333</v>
      </c>
      <c r="B60" s="59"/>
      <c r="C60" s="73">
        <f>SUM(C61:C63)</f>
        <v>0</v>
      </c>
      <c r="D60" s="73">
        <f t="shared" ref="D60:G60" si="5">SUM(D61:D63)</f>
        <v>13750000</v>
      </c>
      <c r="E60" s="73">
        <f t="shared" si="5"/>
        <v>13750000</v>
      </c>
      <c r="F60" s="73">
        <f t="shared" si="5"/>
        <v>0</v>
      </c>
      <c r="G60" s="73">
        <f t="shared" si="5"/>
        <v>0</v>
      </c>
      <c r="H60" s="73">
        <f>SUM(H61:H63)</f>
        <v>13750000</v>
      </c>
      <c r="J60" s="96"/>
    </row>
    <row r="61" spans="1:10" x14ac:dyDescent="0.25">
      <c r="A61" s="61"/>
      <c r="B61" s="59" t="s">
        <v>334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f t="shared" ref="H61:H63" si="6">E61-F61</f>
        <v>0</v>
      </c>
      <c r="J61" s="96"/>
    </row>
    <row r="62" spans="1:10" x14ac:dyDescent="0.25">
      <c r="A62" s="61"/>
      <c r="B62" s="59" t="s">
        <v>335</v>
      </c>
      <c r="C62" s="73">
        <v>0</v>
      </c>
      <c r="D62" s="73">
        <v>13750000</v>
      </c>
      <c r="E62" s="73">
        <v>13750000</v>
      </c>
      <c r="F62" s="73">
        <v>0</v>
      </c>
      <c r="G62" s="73">
        <v>0</v>
      </c>
      <c r="H62" s="73">
        <v>13750000</v>
      </c>
      <c r="J62" s="96"/>
    </row>
    <row r="63" spans="1:10" x14ac:dyDescent="0.25">
      <c r="A63" s="61"/>
      <c r="B63" s="59" t="s">
        <v>336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73">
        <f t="shared" si="6"/>
        <v>0</v>
      </c>
      <c r="J63" s="96"/>
    </row>
    <row r="64" spans="1:10" x14ac:dyDescent="0.25">
      <c r="A64" s="56" t="s">
        <v>337</v>
      </c>
      <c r="B64" s="59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J64" s="96"/>
    </row>
    <row r="65" spans="1:10" x14ac:dyDescent="0.25">
      <c r="A65" s="61"/>
      <c r="B65" s="59" t="s">
        <v>338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J65" s="96"/>
    </row>
    <row r="66" spans="1:10" x14ac:dyDescent="0.25">
      <c r="A66" s="61"/>
      <c r="B66" s="59" t="s">
        <v>339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J66" s="96"/>
    </row>
    <row r="67" spans="1:10" x14ac:dyDescent="0.25">
      <c r="A67" s="61"/>
      <c r="B67" s="59" t="s">
        <v>340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J67" s="96"/>
    </row>
    <row r="68" spans="1:10" x14ac:dyDescent="0.25">
      <c r="A68" s="61"/>
      <c r="B68" s="59" t="s">
        <v>341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J68" s="96"/>
    </row>
    <row r="69" spans="1:10" x14ac:dyDescent="0.25">
      <c r="A69" s="61"/>
      <c r="B69" s="59" t="s">
        <v>342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J69" s="96"/>
    </row>
    <row r="70" spans="1:10" x14ac:dyDescent="0.25">
      <c r="A70" s="61"/>
      <c r="B70" s="59" t="s">
        <v>343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J70" s="96"/>
    </row>
    <row r="71" spans="1:10" x14ac:dyDescent="0.25">
      <c r="A71" s="61"/>
      <c r="B71" s="59" t="s">
        <v>344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J71" s="96"/>
    </row>
    <row r="72" spans="1:10" x14ac:dyDescent="0.25">
      <c r="A72" s="61"/>
      <c r="B72" s="59" t="s">
        <v>345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J72" s="96"/>
    </row>
    <row r="73" spans="1:10" x14ac:dyDescent="0.25">
      <c r="A73" s="56" t="s">
        <v>346</v>
      </c>
      <c r="B73" s="59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J73" s="96"/>
    </row>
    <row r="74" spans="1:10" x14ac:dyDescent="0.25">
      <c r="A74" s="61"/>
      <c r="B74" s="59" t="s">
        <v>347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J74" s="96"/>
    </row>
    <row r="75" spans="1:10" x14ac:dyDescent="0.25">
      <c r="A75" s="61"/>
      <c r="B75" s="59" t="s">
        <v>348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J75" s="96"/>
    </row>
    <row r="76" spans="1:10" x14ac:dyDescent="0.25">
      <c r="A76" s="61"/>
      <c r="B76" s="59" t="s">
        <v>349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J76" s="96"/>
    </row>
    <row r="77" spans="1:10" x14ac:dyDescent="0.25">
      <c r="A77" s="56" t="s">
        <v>350</v>
      </c>
      <c r="B77" s="59"/>
      <c r="C77" s="73"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J77" s="96"/>
    </row>
    <row r="78" spans="1:10" x14ac:dyDescent="0.25">
      <c r="A78" s="61"/>
      <c r="B78" s="59" t="s">
        <v>351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J78" s="96"/>
    </row>
    <row r="79" spans="1:10" x14ac:dyDescent="0.25">
      <c r="A79" s="61"/>
      <c r="B79" s="59" t="s">
        <v>352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J79" s="96"/>
    </row>
    <row r="80" spans="1:10" x14ac:dyDescent="0.25">
      <c r="A80" s="61"/>
      <c r="B80" s="59" t="s">
        <v>353</v>
      </c>
      <c r="C80" s="73">
        <v>0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J80" s="96"/>
    </row>
    <row r="81" spans="1:10" x14ac:dyDescent="0.25">
      <c r="A81" s="61"/>
      <c r="B81" s="59" t="s">
        <v>354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J81" s="96"/>
    </row>
    <row r="82" spans="1:10" x14ac:dyDescent="0.25">
      <c r="A82" s="61"/>
      <c r="B82" s="59" t="s">
        <v>355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J82" s="96"/>
    </row>
    <row r="83" spans="1:10" x14ac:dyDescent="0.25">
      <c r="A83" s="61"/>
      <c r="B83" s="59" t="s">
        <v>356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J83" s="96"/>
    </row>
    <row r="84" spans="1:10" x14ac:dyDescent="0.25">
      <c r="A84" s="61"/>
      <c r="B84" s="59" t="s">
        <v>357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J84" s="96"/>
    </row>
    <row r="85" spans="1:10" ht="8.25" customHeight="1" x14ac:dyDescent="0.25">
      <c r="A85" s="57" t="s">
        <v>0</v>
      </c>
      <c r="B85" s="59"/>
      <c r="C85" s="73"/>
      <c r="D85" s="73"/>
      <c r="E85" s="73"/>
      <c r="F85" s="73"/>
      <c r="G85" s="73"/>
      <c r="H85" s="73"/>
      <c r="J85" s="96"/>
    </row>
    <row r="86" spans="1:10" x14ac:dyDescent="0.25">
      <c r="A86" s="56" t="s">
        <v>358</v>
      </c>
      <c r="B86" s="59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J86" s="96"/>
    </row>
    <row r="87" spans="1:10" x14ac:dyDescent="0.25">
      <c r="A87" s="58" t="s">
        <v>359</v>
      </c>
      <c r="B87" s="60"/>
      <c r="C87" s="74">
        <f>C9+C86</f>
        <v>65052716</v>
      </c>
      <c r="D87" s="74">
        <f t="shared" ref="D87:G87" si="7">D9+D86</f>
        <v>23818813.560000002</v>
      </c>
      <c r="E87" s="74">
        <f t="shared" si="7"/>
        <v>88871529.560000002</v>
      </c>
      <c r="F87" s="74">
        <f t="shared" si="7"/>
        <v>25359773.330000002</v>
      </c>
      <c r="G87" s="74">
        <f t="shared" si="7"/>
        <v>25198699.41</v>
      </c>
      <c r="H87" s="74">
        <f>H9+H86</f>
        <v>63511756.230000012</v>
      </c>
      <c r="J87" s="96"/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  <ignoredErrors>
    <ignoredError sqref="C10:H10 D18:H18 C29:G29 C50:H50 C60:G60" formulaRange="1"/>
    <ignoredError sqref="H29" formula="1" formulaRange="1"/>
    <ignoredError sqref="H6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1"/>
  <sheetViews>
    <sheetView showGridLines="0" topLeftCell="A8" zoomScaleNormal="100" workbookViewId="0">
      <selection activeCell="G30" sqref="G30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10" ht="11.25" customHeight="1" x14ac:dyDescent="0.25">
      <c r="A1" s="121"/>
      <c r="B1" s="121"/>
      <c r="C1" s="121"/>
      <c r="D1" s="121"/>
      <c r="E1" s="121"/>
      <c r="F1" s="121"/>
      <c r="G1" s="121"/>
      <c r="H1" s="28"/>
    </row>
    <row r="2" spans="1:10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36"/>
    </row>
    <row r="3" spans="1:10" ht="11.25" customHeight="1" x14ac:dyDescent="0.25">
      <c r="A3" s="121" t="s">
        <v>440</v>
      </c>
      <c r="B3" s="121"/>
      <c r="C3" s="121"/>
      <c r="D3" s="121"/>
      <c r="E3" s="121"/>
      <c r="F3" s="121"/>
      <c r="G3" s="121"/>
      <c r="H3" s="36"/>
    </row>
    <row r="4" spans="1:10" ht="11.25" customHeight="1" x14ac:dyDescent="0.25">
      <c r="A4" s="121" t="s">
        <v>443</v>
      </c>
      <c r="B4" s="121"/>
      <c r="C4" s="121"/>
      <c r="D4" s="121"/>
      <c r="E4" s="121"/>
      <c r="F4" s="121"/>
      <c r="G4" s="121"/>
      <c r="H4" s="36"/>
    </row>
    <row r="5" spans="1:10" ht="12.6" customHeight="1" x14ac:dyDescent="0.25">
      <c r="A5" s="121" t="str">
        <f>+'FORMATO 3'!A4</f>
        <v>Del 01 de enero al 30 de junio de 2024</v>
      </c>
      <c r="B5" s="121"/>
      <c r="C5" s="121"/>
      <c r="D5" s="121"/>
      <c r="E5" s="121"/>
      <c r="F5" s="121"/>
      <c r="G5" s="121"/>
      <c r="H5" s="36"/>
    </row>
    <row r="6" spans="1:10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36"/>
    </row>
    <row r="7" spans="1:10" x14ac:dyDescent="0.25">
      <c r="A7" s="126" t="s">
        <v>1</v>
      </c>
      <c r="B7" s="122" t="s">
        <v>96</v>
      </c>
      <c r="C7" s="62" t="s">
        <v>209</v>
      </c>
      <c r="D7" s="122" t="s">
        <v>212</v>
      </c>
      <c r="E7" s="122" t="s">
        <v>97</v>
      </c>
      <c r="F7" s="122" t="s">
        <v>98</v>
      </c>
      <c r="G7" s="124" t="s">
        <v>281</v>
      </c>
    </row>
    <row r="8" spans="1:10" x14ac:dyDescent="0.25">
      <c r="A8" s="127"/>
      <c r="B8" s="123"/>
      <c r="C8" s="63" t="s">
        <v>211</v>
      </c>
      <c r="D8" s="123"/>
      <c r="E8" s="123"/>
      <c r="F8" s="123"/>
      <c r="G8" s="125"/>
    </row>
    <row r="9" spans="1:10" x14ac:dyDescent="0.25">
      <c r="A9" s="5" t="s">
        <v>360</v>
      </c>
      <c r="B9" s="84">
        <f>SUM(B10:B30)</f>
        <v>65052715.999999993</v>
      </c>
      <c r="C9" s="84">
        <f t="shared" ref="C9:G9" si="0">SUM(C10:C30)</f>
        <v>23818813.559999999</v>
      </c>
      <c r="D9" s="84">
        <f t="shared" si="0"/>
        <v>88871529.560000017</v>
      </c>
      <c r="E9" s="84">
        <f t="shared" si="0"/>
        <v>25359773.330000002</v>
      </c>
      <c r="F9" s="84">
        <f t="shared" si="0"/>
        <v>25198699.41</v>
      </c>
      <c r="G9" s="84">
        <f t="shared" si="0"/>
        <v>63511756.230000004</v>
      </c>
      <c r="I9" s="96"/>
    </row>
    <row r="10" spans="1:10" x14ac:dyDescent="0.25">
      <c r="A10" s="2" t="s">
        <v>361</v>
      </c>
      <c r="B10" s="82">
        <v>22596523.68</v>
      </c>
      <c r="C10" s="82">
        <v>21650893.460000001</v>
      </c>
      <c r="D10" s="82">
        <v>44247417.140000001</v>
      </c>
      <c r="E10" s="82">
        <v>9522381.4299999997</v>
      </c>
      <c r="F10" s="82">
        <v>9362435.5099999998</v>
      </c>
      <c r="G10" s="82">
        <v>34725035.710000001</v>
      </c>
      <c r="I10" s="96"/>
    </row>
    <row r="11" spans="1:10" x14ac:dyDescent="0.25">
      <c r="A11" s="2" t="s">
        <v>362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I11" s="96"/>
    </row>
    <row r="12" spans="1:10" x14ac:dyDescent="0.25">
      <c r="A12" s="2" t="s">
        <v>363</v>
      </c>
      <c r="B12" s="82">
        <v>5375361</v>
      </c>
      <c r="C12" s="82">
        <v>1221936.0900000001</v>
      </c>
      <c r="D12" s="82">
        <v>6597297.0899999999</v>
      </c>
      <c r="E12" s="82">
        <v>2146970.7200000002</v>
      </c>
      <c r="F12" s="82">
        <v>2146970.7200000002</v>
      </c>
      <c r="G12" s="82">
        <v>4450326.37</v>
      </c>
      <c r="I12" s="96"/>
      <c r="J12" s="96"/>
    </row>
    <row r="13" spans="1:10" x14ac:dyDescent="0.25">
      <c r="A13" s="2" t="s">
        <v>364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I13" s="96"/>
    </row>
    <row r="14" spans="1:10" x14ac:dyDescent="0.25">
      <c r="A14" s="2" t="s">
        <v>365</v>
      </c>
      <c r="B14" s="82">
        <v>5502185.0999999996</v>
      </c>
      <c r="C14" s="82">
        <v>-432556.64</v>
      </c>
      <c r="D14" s="82">
        <v>5069628.46</v>
      </c>
      <c r="E14" s="82">
        <v>1538828.02</v>
      </c>
      <c r="F14" s="82">
        <v>1538828.02</v>
      </c>
      <c r="G14" s="82">
        <v>3530800.44</v>
      </c>
      <c r="I14" s="96"/>
    </row>
    <row r="15" spans="1:10" x14ac:dyDescent="0.25">
      <c r="A15" s="2" t="s">
        <v>366</v>
      </c>
      <c r="B15" s="82">
        <v>1040319.01</v>
      </c>
      <c r="C15" s="82">
        <v>124665.45</v>
      </c>
      <c r="D15" s="82">
        <v>1164984.46</v>
      </c>
      <c r="E15" s="82">
        <v>392923.93</v>
      </c>
      <c r="F15" s="82">
        <v>392923.93</v>
      </c>
      <c r="G15" s="82">
        <v>772060.53</v>
      </c>
      <c r="I15" s="96"/>
    </row>
    <row r="16" spans="1:10" x14ac:dyDescent="0.25">
      <c r="A16" s="2" t="s">
        <v>367</v>
      </c>
      <c r="B16" s="82">
        <v>0</v>
      </c>
      <c r="C16" s="82">
        <v>322575.5</v>
      </c>
      <c r="D16" s="82">
        <v>322575.5</v>
      </c>
      <c r="E16" s="82">
        <v>148569.49</v>
      </c>
      <c r="F16" s="82">
        <v>148569.49</v>
      </c>
      <c r="G16" s="82">
        <v>174006.01</v>
      </c>
      <c r="I16" s="96"/>
    </row>
    <row r="17" spans="1:9" x14ac:dyDescent="0.25">
      <c r="A17" s="2" t="s">
        <v>368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I17" s="96"/>
    </row>
    <row r="18" spans="1:9" x14ac:dyDescent="0.25">
      <c r="A18" s="2" t="s">
        <v>369</v>
      </c>
      <c r="B18" s="82">
        <v>7507615.3499999996</v>
      </c>
      <c r="C18" s="82">
        <v>-81315.199999999997</v>
      </c>
      <c r="D18" s="82">
        <v>7426300.1500000004</v>
      </c>
      <c r="E18" s="82">
        <v>2744299.14</v>
      </c>
      <c r="F18" s="82">
        <v>2743171.14</v>
      </c>
      <c r="G18" s="82">
        <v>4682001.01</v>
      </c>
      <c r="I18" s="96"/>
    </row>
    <row r="19" spans="1:9" x14ac:dyDescent="0.25">
      <c r="A19" s="2" t="s">
        <v>370</v>
      </c>
      <c r="B19" s="82">
        <v>4481275.7699999996</v>
      </c>
      <c r="C19" s="82">
        <v>1146191.18</v>
      </c>
      <c r="D19" s="82">
        <v>5627466.9500000002</v>
      </c>
      <c r="E19" s="82">
        <v>2506243.34</v>
      </c>
      <c r="F19" s="82">
        <v>2506243.34</v>
      </c>
      <c r="G19" s="82">
        <v>3121223.61</v>
      </c>
      <c r="I19" s="96"/>
    </row>
    <row r="20" spans="1:9" x14ac:dyDescent="0.25">
      <c r="A20" s="2" t="s">
        <v>371</v>
      </c>
      <c r="B20" s="82">
        <v>8712808.3800000008</v>
      </c>
      <c r="C20" s="82">
        <v>-473854.32</v>
      </c>
      <c r="D20" s="82">
        <v>8238954.0599999996</v>
      </c>
      <c r="E20" s="82">
        <v>2630521.46</v>
      </c>
      <c r="F20" s="82">
        <v>2630521.46</v>
      </c>
      <c r="G20" s="82">
        <v>5608432.5999999996</v>
      </c>
      <c r="I20" s="96"/>
    </row>
    <row r="21" spans="1:9" x14ac:dyDescent="0.25">
      <c r="A21" s="2" t="s">
        <v>372</v>
      </c>
      <c r="B21" s="82">
        <v>1040319.01</v>
      </c>
      <c r="C21" s="82">
        <v>0</v>
      </c>
      <c r="D21" s="82">
        <v>1040319.01</v>
      </c>
      <c r="E21" s="82">
        <v>349018.09</v>
      </c>
      <c r="F21" s="82">
        <v>349018.09</v>
      </c>
      <c r="G21" s="82">
        <v>691300.92</v>
      </c>
      <c r="I21" s="96"/>
    </row>
    <row r="22" spans="1:9" x14ac:dyDescent="0.25">
      <c r="A22" s="2" t="s">
        <v>373</v>
      </c>
      <c r="B22" s="82">
        <v>455956.26</v>
      </c>
      <c r="C22" s="82">
        <v>0</v>
      </c>
      <c r="D22" s="82">
        <v>455956.26</v>
      </c>
      <c r="E22" s="82">
        <v>155263.95000000001</v>
      </c>
      <c r="F22" s="82">
        <v>155263.95000000001</v>
      </c>
      <c r="G22" s="82">
        <v>300692.31</v>
      </c>
      <c r="I22" s="96"/>
    </row>
    <row r="23" spans="1:9" x14ac:dyDescent="0.25">
      <c r="A23" s="2" t="s">
        <v>374</v>
      </c>
      <c r="B23" s="82">
        <v>1040319.01</v>
      </c>
      <c r="C23" s="82">
        <v>-112.34</v>
      </c>
      <c r="D23" s="82">
        <v>1040206.67</v>
      </c>
      <c r="E23" s="82">
        <v>356640.75</v>
      </c>
      <c r="F23" s="82">
        <v>356640.75</v>
      </c>
      <c r="G23" s="82">
        <v>683565.92</v>
      </c>
      <c r="I23" s="96"/>
    </row>
    <row r="24" spans="1:9" x14ac:dyDescent="0.25">
      <c r="A24" s="2" t="s">
        <v>375</v>
      </c>
      <c r="B24" s="82">
        <v>0</v>
      </c>
      <c r="C24" s="82">
        <v>225724.93</v>
      </c>
      <c r="D24" s="82">
        <v>225724.93</v>
      </c>
      <c r="E24" s="82">
        <v>129858.8</v>
      </c>
      <c r="F24" s="82">
        <v>129858.8</v>
      </c>
      <c r="G24" s="82">
        <v>95866.13</v>
      </c>
      <c r="I24" s="96"/>
    </row>
    <row r="25" spans="1:9" x14ac:dyDescent="0.25">
      <c r="A25" s="2" t="s">
        <v>376</v>
      </c>
      <c r="B25" s="82">
        <v>1823825.17</v>
      </c>
      <c r="C25" s="82">
        <v>-35000</v>
      </c>
      <c r="D25" s="82">
        <v>1788825.17</v>
      </c>
      <c r="E25" s="82">
        <v>662621.71</v>
      </c>
      <c r="F25" s="82">
        <v>662621.71</v>
      </c>
      <c r="G25" s="82">
        <v>1126203.46</v>
      </c>
      <c r="I25" s="96"/>
    </row>
    <row r="26" spans="1:9" x14ac:dyDescent="0.25">
      <c r="A26" s="2" t="s">
        <v>377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I26" s="96"/>
    </row>
    <row r="27" spans="1:9" x14ac:dyDescent="0.25">
      <c r="A27" s="2" t="s">
        <v>378</v>
      </c>
      <c r="B27" s="82">
        <v>3350733.53</v>
      </c>
      <c r="C27" s="82">
        <v>0</v>
      </c>
      <c r="D27" s="82">
        <v>3350733.53</v>
      </c>
      <c r="E27" s="82">
        <v>1224424.72</v>
      </c>
      <c r="F27" s="82">
        <v>1224424.72</v>
      </c>
      <c r="G27" s="82">
        <v>2126308.81</v>
      </c>
      <c r="I27" s="96"/>
    </row>
    <row r="28" spans="1:9" x14ac:dyDescent="0.25">
      <c r="A28" s="2" t="s">
        <v>379</v>
      </c>
      <c r="B28" s="82">
        <v>571095.96</v>
      </c>
      <c r="C28" s="82">
        <v>0</v>
      </c>
      <c r="D28" s="82">
        <v>571095.96</v>
      </c>
      <c r="E28" s="82">
        <v>205045.35</v>
      </c>
      <c r="F28" s="82">
        <v>205045.35</v>
      </c>
      <c r="G28" s="82">
        <v>366050.61</v>
      </c>
      <c r="I28" s="96"/>
    </row>
    <row r="29" spans="1:9" x14ac:dyDescent="0.25">
      <c r="A29" s="2" t="s">
        <v>463</v>
      </c>
      <c r="B29" s="82">
        <v>983282.69</v>
      </c>
      <c r="C29" s="82">
        <v>149665.45000000001</v>
      </c>
      <c r="D29" s="82">
        <v>1132948.1399999999</v>
      </c>
      <c r="E29" s="82">
        <v>443758.16</v>
      </c>
      <c r="F29" s="82">
        <v>443758.16</v>
      </c>
      <c r="G29" s="82">
        <v>689189.98</v>
      </c>
      <c r="I29" s="96"/>
    </row>
    <row r="30" spans="1:9" x14ac:dyDescent="0.25">
      <c r="A30" s="2" t="s">
        <v>464</v>
      </c>
      <c r="B30" s="82">
        <v>571096.07999999996</v>
      </c>
      <c r="C30" s="82">
        <v>0</v>
      </c>
      <c r="D30" s="82">
        <v>571096.07999999996</v>
      </c>
      <c r="E30" s="82">
        <v>202404.27</v>
      </c>
      <c r="F30" s="82">
        <v>202404.27</v>
      </c>
      <c r="G30" s="82">
        <v>368691.81</v>
      </c>
      <c r="I30" s="96"/>
    </row>
    <row r="31" spans="1:9" x14ac:dyDescent="0.25">
      <c r="A31" s="7" t="s">
        <v>380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I31" s="96"/>
    </row>
    <row r="32" spans="1:9" x14ac:dyDescent="0.25">
      <c r="A32" s="2" t="s">
        <v>361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I32" s="96"/>
    </row>
    <row r="33" spans="1:9" x14ac:dyDescent="0.25">
      <c r="A33" s="2" t="s">
        <v>362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I33" s="96"/>
    </row>
    <row r="34" spans="1:9" x14ac:dyDescent="0.25">
      <c r="A34" s="2" t="s">
        <v>363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I34" s="96"/>
    </row>
    <row r="35" spans="1:9" x14ac:dyDescent="0.25">
      <c r="A35" s="2" t="s">
        <v>364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I35" s="96"/>
    </row>
    <row r="36" spans="1:9" x14ac:dyDescent="0.25">
      <c r="A36" s="2" t="s">
        <v>365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I36" s="96"/>
    </row>
    <row r="37" spans="1:9" x14ac:dyDescent="0.25">
      <c r="A37" s="2" t="s">
        <v>366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I37" s="96"/>
    </row>
    <row r="38" spans="1:9" x14ac:dyDescent="0.25">
      <c r="A38" s="2" t="s">
        <v>367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I38" s="96"/>
    </row>
    <row r="39" spans="1:9" x14ac:dyDescent="0.25">
      <c r="A39" s="2" t="s">
        <v>368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I39" s="96"/>
    </row>
    <row r="40" spans="1:9" x14ac:dyDescent="0.25">
      <c r="A40" s="2" t="s">
        <v>369</v>
      </c>
      <c r="B40" s="82">
        <v>0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I40" s="96"/>
    </row>
    <row r="41" spans="1:9" x14ac:dyDescent="0.25">
      <c r="A41" s="2" t="s">
        <v>370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I41" s="96"/>
    </row>
    <row r="42" spans="1:9" x14ac:dyDescent="0.25">
      <c r="A42" s="2" t="s">
        <v>371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I42" s="96"/>
    </row>
    <row r="43" spans="1:9" x14ac:dyDescent="0.25">
      <c r="A43" s="2" t="s">
        <v>372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I43" s="96"/>
    </row>
    <row r="44" spans="1:9" x14ac:dyDescent="0.25">
      <c r="A44" s="2" t="s">
        <v>373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I44" s="96"/>
    </row>
    <row r="45" spans="1:9" x14ac:dyDescent="0.25">
      <c r="A45" s="2" t="s">
        <v>374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I45" s="96"/>
    </row>
    <row r="46" spans="1:9" x14ac:dyDescent="0.25">
      <c r="A46" s="2" t="s">
        <v>375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I46" s="96"/>
    </row>
    <row r="47" spans="1:9" x14ac:dyDescent="0.25">
      <c r="A47" s="2" t="s">
        <v>376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I47" s="96"/>
    </row>
    <row r="48" spans="1:9" x14ac:dyDescent="0.25">
      <c r="A48" s="2" t="s">
        <v>377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I48" s="96"/>
    </row>
    <row r="49" spans="1:9" x14ac:dyDescent="0.25">
      <c r="A49" s="2" t="s">
        <v>378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I49" s="96"/>
    </row>
    <row r="50" spans="1:9" x14ac:dyDescent="0.25">
      <c r="A50" s="2" t="s">
        <v>379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I50" s="96"/>
    </row>
    <row r="51" spans="1:9" x14ac:dyDescent="0.25">
      <c r="A51" s="6" t="s">
        <v>359</v>
      </c>
      <c r="B51" s="85">
        <f>B9+B31</f>
        <v>65052715.999999993</v>
      </c>
      <c r="C51" s="85">
        <f>C9+C31</f>
        <v>23818813.559999999</v>
      </c>
      <c r="D51" s="85">
        <f t="shared" ref="D51:F51" si="1">D9+D31</f>
        <v>88871529.560000017</v>
      </c>
      <c r="E51" s="85">
        <f t="shared" si="1"/>
        <v>25359773.330000002</v>
      </c>
      <c r="F51" s="85">
        <f t="shared" si="1"/>
        <v>25198699.41</v>
      </c>
      <c r="G51" s="85">
        <f>G9+G31</f>
        <v>63511756.230000004</v>
      </c>
      <c r="I51" s="96"/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B9:G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zoomScaleNormal="100" workbookViewId="0">
      <selection activeCell="C28" sqref="C28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1"/>
      <c r="B1" s="121"/>
      <c r="C1" s="121"/>
      <c r="D1" s="121"/>
      <c r="E1" s="121"/>
      <c r="F1" s="121"/>
      <c r="G1" s="121"/>
      <c r="H1" s="121"/>
      <c r="I1" s="28"/>
    </row>
    <row r="2" spans="1:9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121"/>
      <c r="I2" s="36"/>
    </row>
    <row r="3" spans="1:9" ht="11.25" customHeight="1" x14ac:dyDescent="0.25">
      <c r="A3" s="121" t="s">
        <v>441</v>
      </c>
      <c r="B3" s="121"/>
      <c r="C3" s="121"/>
      <c r="D3" s="121"/>
      <c r="E3" s="121"/>
      <c r="F3" s="121"/>
      <c r="G3" s="121"/>
      <c r="H3" s="121"/>
      <c r="I3" s="36"/>
    </row>
    <row r="4" spans="1:9" ht="11.25" customHeight="1" x14ac:dyDescent="0.25">
      <c r="A4" s="121" t="s">
        <v>442</v>
      </c>
      <c r="B4" s="121"/>
      <c r="C4" s="121"/>
      <c r="D4" s="121"/>
      <c r="E4" s="121"/>
      <c r="F4" s="121"/>
      <c r="G4" s="121"/>
      <c r="H4" s="121"/>
      <c r="I4" s="36"/>
    </row>
    <row r="5" spans="1:9" ht="11.25" customHeight="1" x14ac:dyDescent="0.25">
      <c r="A5" s="121" t="str">
        <f>+'FORMATO 3'!A4</f>
        <v>Del 01 de enero al 30 de junio de 2024</v>
      </c>
      <c r="B5" s="121"/>
      <c r="C5" s="121"/>
      <c r="D5" s="121"/>
      <c r="E5" s="121"/>
      <c r="F5" s="121"/>
      <c r="G5" s="121"/>
      <c r="H5" s="121"/>
      <c r="I5" s="36"/>
    </row>
    <row r="6" spans="1:9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121"/>
      <c r="I6" s="36"/>
    </row>
    <row r="7" spans="1:9" x14ac:dyDescent="0.25">
      <c r="A7" s="126" t="s">
        <v>1</v>
      </c>
      <c r="B7" s="64"/>
      <c r="C7" s="122" t="s">
        <v>96</v>
      </c>
      <c r="D7" s="62" t="s">
        <v>209</v>
      </c>
      <c r="E7" s="122" t="s">
        <v>212</v>
      </c>
      <c r="F7" s="122" t="s">
        <v>97</v>
      </c>
      <c r="G7" s="122" t="s">
        <v>98</v>
      </c>
      <c r="H7" s="124" t="s">
        <v>281</v>
      </c>
    </row>
    <row r="8" spans="1:9" x14ac:dyDescent="0.25">
      <c r="A8" s="127"/>
      <c r="B8" s="65"/>
      <c r="C8" s="123"/>
      <c r="D8" s="63" t="s">
        <v>211</v>
      </c>
      <c r="E8" s="123"/>
      <c r="F8" s="123"/>
      <c r="G8" s="128"/>
      <c r="H8" s="125"/>
    </row>
    <row r="9" spans="1:9" x14ac:dyDescent="0.25">
      <c r="A9" s="37" t="s">
        <v>381</v>
      </c>
      <c r="B9" s="37"/>
      <c r="C9" s="79">
        <f>C10+C19+C27+C37</f>
        <v>65052715.999999993</v>
      </c>
      <c r="D9" s="79">
        <f t="shared" ref="D9:H9" si="0">D10+D19+D27+D37</f>
        <v>23818813.559999999</v>
      </c>
      <c r="E9" s="79">
        <f t="shared" si="0"/>
        <v>88871529.560000002</v>
      </c>
      <c r="F9" s="79">
        <f t="shared" si="0"/>
        <v>25359773.329999998</v>
      </c>
      <c r="G9" s="79">
        <f t="shared" si="0"/>
        <v>25198699.41</v>
      </c>
      <c r="H9" s="79">
        <f t="shared" si="0"/>
        <v>63511756.229999997</v>
      </c>
    </row>
    <row r="10" spans="1:9" x14ac:dyDescent="0.25">
      <c r="A10" s="38" t="s">
        <v>382</v>
      </c>
      <c r="B10" s="38"/>
      <c r="C10" s="77">
        <f>SUM(C11:C18)</f>
        <v>65052715.999999993</v>
      </c>
      <c r="D10" s="77">
        <f t="shared" ref="D10:H10" si="1">SUM(D11:D18)</f>
        <v>23818813.559999999</v>
      </c>
      <c r="E10" s="77">
        <f t="shared" si="1"/>
        <v>88871529.560000002</v>
      </c>
      <c r="F10" s="77">
        <f t="shared" si="1"/>
        <v>25359773.329999998</v>
      </c>
      <c r="G10" s="77">
        <f t="shared" si="1"/>
        <v>25198699.41</v>
      </c>
      <c r="H10" s="77">
        <f t="shared" si="1"/>
        <v>63511756.229999997</v>
      </c>
    </row>
    <row r="11" spans="1:9" x14ac:dyDescent="0.25">
      <c r="A11" s="71"/>
      <c r="B11" s="66" t="s">
        <v>383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</row>
    <row r="12" spans="1:9" x14ac:dyDescent="0.25">
      <c r="A12" s="71"/>
      <c r="B12" s="66" t="s">
        <v>384</v>
      </c>
      <c r="C12" s="77">
        <v>65052715.999999993</v>
      </c>
      <c r="D12" s="77">
        <v>23818813.559999999</v>
      </c>
      <c r="E12" s="77">
        <v>88871529.560000002</v>
      </c>
      <c r="F12" s="77">
        <v>25359773.329999998</v>
      </c>
      <c r="G12" s="77">
        <v>25198699.41</v>
      </c>
      <c r="H12" s="77">
        <v>63511756.229999997</v>
      </c>
    </row>
    <row r="13" spans="1:9" x14ac:dyDescent="0.25">
      <c r="A13" s="71"/>
      <c r="B13" s="66" t="s">
        <v>385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</row>
    <row r="14" spans="1:9" x14ac:dyDescent="0.25">
      <c r="A14" s="71"/>
      <c r="B14" s="66" t="s">
        <v>386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</row>
    <row r="15" spans="1:9" x14ac:dyDescent="0.25">
      <c r="A15" s="71"/>
      <c r="B15" s="66" t="s">
        <v>387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</row>
    <row r="16" spans="1:9" x14ac:dyDescent="0.25">
      <c r="A16" s="71"/>
      <c r="B16" s="66" t="s">
        <v>388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</row>
    <row r="17" spans="1:8" x14ac:dyDescent="0.25">
      <c r="A17" s="71"/>
      <c r="B17" s="66" t="s">
        <v>389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x14ac:dyDescent="0.25">
      <c r="A18" s="71"/>
      <c r="B18" s="66" t="s">
        <v>390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</row>
    <row r="19" spans="1:8" x14ac:dyDescent="0.25">
      <c r="A19" s="67" t="s">
        <v>391</v>
      </c>
      <c r="B19" s="68"/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</row>
    <row r="20" spans="1:8" x14ac:dyDescent="0.25">
      <c r="A20" s="71"/>
      <c r="B20" s="66" t="s">
        <v>392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</row>
    <row r="21" spans="1:8" x14ac:dyDescent="0.25">
      <c r="A21" s="71"/>
      <c r="B21" s="66" t="s">
        <v>393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</row>
    <row r="22" spans="1:8" x14ac:dyDescent="0.25">
      <c r="A22" s="71"/>
      <c r="B22" s="66" t="s">
        <v>394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</row>
    <row r="23" spans="1:8" x14ac:dyDescent="0.25">
      <c r="A23" s="71"/>
      <c r="B23" s="66" t="s">
        <v>395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x14ac:dyDescent="0.25">
      <c r="A24" s="71"/>
      <c r="B24" s="66" t="s">
        <v>396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71"/>
      <c r="B25" s="66" t="s">
        <v>397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x14ac:dyDescent="0.25">
      <c r="A26" s="71"/>
      <c r="B26" s="66" t="s">
        <v>398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</row>
    <row r="27" spans="1:8" x14ac:dyDescent="0.25">
      <c r="A27" s="67" t="s">
        <v>399</v>
      </c>
      <c r="B27" s="68"/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</row>
    <row r="28" spans="1:8" x14ac:dyDescent="0.25">
      <c r="A28" s="71"/>
      <c r="B28" s="66" t="s">
        <v>400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x14ac:dyDescent="0.25">
      <c r="A29" s="71"/>
      <c r="B29" s="66" t="s">
        <v>401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x14ac:dyDescent="0.25">
      <c r="A30" s="71"/>
      <c r="B30" s="66" t="s">
        <v>402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x14ac:dyDescent="0.25">
      <c r="A31" s="71"/>
      <c r="B31" s="66" t="s">
        <v>403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x14ac:dyDescent="0.25">
      <c r="A32" s="71"/>
      <c r="B32" s="66" t="s">
        <v>404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</row>
    <row r="33" spans="1:8" x14ac:dyDescent="0.25">
      <c r="A33" s="71"/>
      <c r="B33" s="66" t="s">
        <v>405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</row>
    <row r="34" spans="1:8" x14ac:dyDescent="0.25">
      <c r="A34" s="71"/>
      <c r="B34" s="66" t="s">
        <v>406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</row>
    <row r="35" spans="1:8" x14ac:dyDescent="0.25">
      <c r="A35" s="71"/>
      <c r="B35" s="66" t="s">
        <v>407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</row>
    <row r="36" spans="1:8" x14ac:dyDescent="0.25">
      <c r="A36" s="71"/>
      <c r="B36" s="66" t="s">
        <v>408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</row>
    <row r="37" spans="1:8" x14ac:dyDescent="0.25">
      <c r="A37" s="67" t="s">
        <v>409</v>
      </c>
      <c r="B37" s="68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x14ac:dyDescent="0.25">
      <c r="A38" s="71"/>
      <c r="B38" s="66" t="s">
        <v>410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</row>
    <row r="39" spans="1:8" x14ac:dyDescent="0.25">
      <c r="A39" s="71"/>
      <c r="B39" s="66" t="s">
        <v>411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x14ac:dyDescent="0.25">
      <c r="A40" s="71"/>
      <c r="B40" s="66" t="s">
        <v>412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</row>
    <row r="41" spans="1:8" x14ac:dyDescent="0.25">
      <c r="A41" s="71"/>
      <c r="B41" s="66" t="s">
        <v>413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</row>
    <row r="42" spans="1:8" x14ac:dyDescent="0.25">
      <c r="A42" s="67" t="s">
        <v>414</v>
      </c>
      <c r="B42" s="68"/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67" t="s">
        <v>382</v>
      </c>
      <c r="B43" s="68"/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x14ac:dyDescent="0.25">
      <c r="A44" s="71"/>
      <c r="B44" s="66" t="s">
        <v>383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</row>
    <row r="45" spans="1:8" x14ac:dyDescent="0.25">
      <c r="A45" s="71"/>
      <c r="B45" s="66" t="s">
        <v>384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</row>
    <row r="46" spans="1:8" x14ac:dyDescent="0.25">
      <c r="A46" s="71"/>
      <c r="B46" s="66" t="s">
        <v>385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</row>
    <row r="47" spans="1:8" x14ac:dyDescent="0.25">
      <c r="A47" s="71"/>
      <c r="B47" s="66" t="s">
        <v>386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</row>
    <row r="48" spans="1:8" x14ac:dyDescent="0.25">
      <c r="A48" s="71"/>
      <c r="B48" s="66" t="s">
        <v>387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</row>
    <row r="49" spans="1:8" x14ac:dyDescent="0.25">
      <c r="A49" s="71"/>
      <c r="B49" s="66" t="s">
        <v>388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</row>
    <row r="50" spans="1:8" x14ac:dyDescent="0.25">
      <c r="A50" s="71"/>
      <c r="B50" s="66" t="s">
        <v>389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</row>
    <row r="51" spans="1:8" x14ac:dyDescent="0.25">
      <c r="A51" s="71"/>
      <c r="B51" s="66" t="s">
        <v>390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</row>
    <row r="52" spans="1:8" x14ac:dyDescent="0.25">
      <c r="A52" s="67" t="s">
        <v>391</v>
      </c>
      <c r="B52" s="68"/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</row>
    <row r="53" spans="1:8" x14ac:dyDescent="0.25">
      <c r="A53" s="71"/>
      <c r="B53" s="66" t="s">
        <v>392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</row>
    <row r="54" spans="1:8" x14ac:dyDescent="0.25">
      <c r="A54" s="71"/>
      <c r="B54" s="66" t="s">
        <v>393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</row>
    <row r="55" spans="1:8" x14ac:dyDescent="0.25">
      <c r="A55" s="71"/>
      <c r="B55" s="66" t="s">
        <v>394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</row>
    <row r="56" spans="1:8" x14ac:dyDescent="0.25">
      <c r="A56" s="71"/>
      <c r="B56" s="66" t="s">
        <v>395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</row>
    <row r="57" spans="1:8" x14ac:dyDescent="0.25">
      <c r="A57" s="71"/>
      <c r="B57" s="66" t="s">
        <v>396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</row>
    <row r="58" spans="1:8" x14ac:dyDescent="0.25">
      <c r="A58" s="71"/>
      <c r="B58" s="66" t="s">
        <v>397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</row>
    <row r="59" spans="1:8" x14ac:dyDescent="0.25">
      <c r="A59" s="71"/>
      <c r="B59" s="66" t="s">
        <v>398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x14ac:dyDescent="0.25">
      <c r="A60" s="67" t="s">
        <v>399</v>
      </c>
      <c r="B60" s="68"/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</row>
    <row r="61" spans="1:8" x14ac:dyDescent="0.25">
      <c r="A61" s="71"/>
      <c r="B61" s="66" t="s">
        <v>400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x14ac:dyDescent="0.25">
      <c r="A62" s="71"/>
      <c r="B62" s="66" t="s">
        <v>401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</row>
    <row r="63" spans="1:8" x14ac:dyDescent="0.25">
      <c r="A63" s="71"/>
      <c r="B63" s="66" t="s">
        <v>402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</row>
    <row r="64" spans="1:8" x14ac:dyDescent="0.25">
      <c r="A64" s="71"/>
      <c r="B64" s="66" t="s">
        <v>403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</row>
    <row r="65" spans="1:8" x14ac:dyDescent="0.25">
      <c r="A65" s="71"/>
      <c r="B65" s="66" t="s">
        <v>404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</row>
    <row r="66" spans="1:8" x14ac:dyDescent="0.25">
      <c r="A66" s="71"/>
      <c r="B66" s="66" t="s">
        <v>405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</row>
    <row r="67" spans="1:8" x14ac:dyDescent="0.25">
      <c r="A67" s="71"/>
      <c r="B67" s="66" t="s">
        <v>406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</row>
    <row r="68" spans="1:8" x14ac:dyDescent="0.25">
      <c r="A68" s="71"/>
      <c r="B68" s="66" t="s">
        <v>407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</row>
    <row r="69" spans="1:8" x14ac:dyDescent="0.25">
      <c r="A69" s="71"/>
      <c r="B69" s="66" t="s">
        <v>408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</row>
    <row r="70" spans="1:8" x14ac:dyDescent="0.25">
      <c r="A70" s="67" t="s">
        <v>409</v>
      </c>
      <c r="B70" s="68"/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</row>
    <row r="71" spans="1:8" x14ac:dyDescent="0.25">
      <c r="A71" s="71"/>
      <c r="B71" s="66" t="s">
        <v>410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</row>
    <row r="72" spans="1:8" x14ac:dyDescent="0.25">
      <c r="A72" s="71"/>
      <c r="B72" s="66" t="s">
        <v>411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x14ac:dyDescent="0.25">
      <c r="A73" s="71"/>
      <c r="B73" s="66" t="s">
        <v>412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71"/>
      <c r="B74" s="66" t="s">
        <v>413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</row>
    <row r="75" spans="1:8" x14ac:dyDescent="0.25">
      <c r="A75" s="39" t="s">
        <v>359</v>
      </c>
      <c r="B75" s="39"/>
      <c r="C75" s="86">
        <f>C9+C42</f>
        <v>65052715.999999993</v>
      </c>
      <c r="D75" s="86">
        <f t="shared" ref="D75:H75" si="2">D9+D42</f>
        <v>23818813.559999999</v>
      </c>
      <c r="E75" s="86">
        <f t="shared" si="2"/>
        <v>88871529.560000002</v>
      </c>
      <c r="F75" s="86">
        <f t="shared" si="2"/>
        <v>25359773.329999998</v>
      </c>
      <c r="G75" s="86">
        <f t="shared" si="2"/>
        <v>25198699.41</v>
      </c>
      <c r="H75" s="86">
        <f t="shared" si="2"/>
        <v>63511756.229999997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  <ignoredErrors>
    <ignoredError sqref="C10:H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zoomScaleNormal="100" workbookViewId="0">
      <selection activeCell="D31" sqref="D31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21"/>
      <c r="B1" s="121"/>
      <c r="C1" s="121"/>
      <c r="D1" s="121"/>
      <c r="E1" s="121"/>
      <c r="F1" s="121"/>
      <c r="G1" s="121"/>
      <c r="H1" s="28"/>
    </row>
    <row r="2" spans="1:8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36"/>
    </row>
    <row r="3" spans="1:8" ht="11.25" customHeight="1" x14ac:dyDescent="0.25">
      <c r="A3" s="121" t="s">
        <v>444</v>
      </c>
      <c r="B3" s="121"/>
      <c r="C3" s="121"/>
      <c r="D3" s="121"/>
      <c r="E3" s="121"/>
      <c r="F3" s="121"/>
      <c r="G3" s="121"/>
      <c r="H3" s="36"/>
    </row>
    <row r="4" spans="1:8" ht="11.25" customHeight="1" x14ac:dyDescent="0.25">
      <c r="A4" s="121" t="s">
        <v>445</v>
      </c>
      <c r="B4" s="121"/>
      <c r="C4" s="121"/>
      <c r="D4" s="121"/>
      <c r="E4" s="121"/>
      <c r="F4" s="121"/>
      <c r="G4" s="121"/>
      <c r="H4" s="36"/>
    </row>
    <row r="5" spans="1:8" ht="11.25" customHeight="1" x14ac:dyDescent="0.25">
      <c r="A5" s="121" t="str">
        <f>+'FORMATO 3'!A4</f>
        <v>Del 01 de enero al 30 de junio de 2024</v>
      </c>
      <c r="B5" s="121"/>
      <c r="C5" s="121"/>
      <c r="D5" s="121"/>
      <c r="E5" s="121"/>
      <c r="F5" s="121"/>
      <c r="G5" s="121"/>
      <c r="H5" s="36"/>
    </row>
    <row r="6" spans="1:8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36"/>
    </row>
    <row r="7" spans="1:8" x14ac:dyDescent="0.25">
      <c r="A7" s="126" t="s">
        <v>1</v>
      </c>
      <c r="B7" s="122" t="s">
        <v>96</v>
      </c>
      <c r="C7" s="62" t="s">
        <v>209</v>
      </c>
      <c r="D7" s="122" t="s">
        <v>212</v>
      </c>
      <c r="E7" s="122" t="s">
        <v>97</v>
      </c>
      <c r="F7" s="122" t="s">
        <v>98</v>
      </c>
      <c r="G7" s="124" t="s">
        <v>281</v>
      </c>
    </row>
    <row r="8" spans="1:8" x14ac:dyDescent="0.25">
      <c r="A8" s="127"/>
      <c r="B8" s="123"/>
      <c r="C8" s="63" t="s">
        <v>211</v>
      </c>
      <c r="D8" s="123"/>
      <c r="E8" s="123"/>
      <c r="F8" s="123"/>
      <c r="G8" s="125"/>
    </row>
    <row r="9" spans="1:8" x14ac:dyDescent="0.25">
      <c r="A9" s="53" t="s">
        <v>415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8" x14ac:dyDescent="0.25">
      <c r="A10" s="54" t="s">
        <v>416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8" x14ac:dyDescent="0.25">
      <c r="A11" s="54" t="s">
        <v>417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8" x14ac:dyDescent="0.25">
      <c r="A12" s="54" t="s">
        <v>418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8" x14ac:dyDescent="0.25">
      <c r="A13" s="54" t="s">
        <v>419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8" x14ac:dyDescent="0.25">
      <c r="A14" s="54" t="s">
        <v>420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8" x14ac:dyDescent="0.25">
      <c r="A15" s="54" t="s">
        <v>421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8" x14ac:dyDescent="0.25">
      <c r="A16" s="54" t="s">
        <v>422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4" t="s">
        <v>423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9" t="s">
        <v>424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4" t="s">
        <v>416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 t="s">
        <v>417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 t="s">
        <v>418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4" t="s">
        <v>419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4" t="s">
        <v>420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4" t="s">
        <v>421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4" t="s">
        <v>422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4" t="s">
        <v>423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5" t="s">
        <v>425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 O</cp:lastModifiedBy>
  <cp:lastPrinted>2023-10-10T17:08:21Z</cp:lastPrinted>
  <dcterms:created xsi:type="dcterms:W3CDTF">2022-01-07T00:21:21Z</dcterms:created>
  <dcterms:modified xsi:type="dcterms:W3CDTF">2024-07-23T19:43:11Z</dcterms:modified>
</cp:coreProperties>
</file>