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A.G.C\CUENTA PÚBLICA 2DO TRIMESTRE 2024\"/>
    </mc:Choice>
  </mc:AlternateContent>
  <xr:revisionPtr revIDLastSave="0" documentId="13_ncr:1_{710F2CDD-B2D4-45B9-ADE2-9ED1BB8676BE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FORMATO01SITFIN" sheetId="11" state="hidden" r:id="rId1"/>
    <sheet name="FORMATO02INF. AN DEUDA" sheetId="12" state="hidden" r:id="rId2"/>
    <sheet name="FORMATO03INF FINANC" sheetId="13" state="hidden" r:id="rId3"/>
    <sheet name="FORMATO01SITFIN (2)" sheetId="18" r:id="rId4"/>
    <sheet name="FORMATO02INF. AN DEUDA (2)" sheetId="17" r:id="rId5"/>
    <sheet name="FORMATO03INF FINANC (2)" sheetId="16" r:id="rId6"/>
    <sheet name="FORMATO4" sheetId="1" r:id="rId7"/>
    <sheet name="FORMATO5" sheetId="2" r:id="rId8"/>
    <sheet name="FORMATO6A" sheetId="3" r:id="rId9"/>
    <sheet name="FORMATO6B" sheetId="4" r:id="rId10"/>
    <sheet name="FORMATO6C" sheetId="5" r:id="rId11"/>
    <sheet name="Hoja8" sheetId="8" state="hidden" r:id="rId12"/>
    <sheet name="FORMATO6D" sheetId="6" r:id="rId13"/>
    <sheet name="Guia" sheetId="15" r:id="rId14"/>
  </sheets>
  <definedNames>
    <definedName name="_xlnm.Print_Area" localSheetId="3">'FORMATO01SITFIN (2)'!$A$1:$F$78</definedName>
    <definedName name="_xlnm.Print_Area" localSheetId="4">'FORMATO02INF. AN DEUDA (2)'!$A$1:$H$42</definedName>
    <definedName name="_xlnm.Print_Area" localSheetId="5">'FORMATO03INF FINANC (2)'!$A$1:$K$17</definedName>
    <definedName name="_xlnm.Print_Area" localSheetId="6">FORMATO4!$A$1:$E$89</definedName>
    <definedName name="_xlnm.Print_Area" localSheetId="7">FORMATO5!$A$1:$I$105</definedName>
    <definedName name="_xlnm.Print_Area" localSheetId="8">FORMATO6A!$A$1:$H$179</definedName>
    <definedName name="_xlnm.Print_Area" localSheetId="9">FORMATO6B!$A$1:$G$42</definedName>
    <definedName name="_xlnm.Print_Area" localSheetId="10">FORMATO6C!$A$1:$H$104</definedName>
    <definedName name="_xlnm.Print_Area" localSheetId="12">FORMATO6D!$A$1:$G$47</definedName>
    <definedName name="_xlnm.Print_Titles" localSheetId="13">Guia!$2:$10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8" l="1"/>
  <c r="E71" i="18" s="1"/>
  <c r="E8" i="18"/>
  <c r="E45" i="18" s="1"/>
  <c r="B16" i="18"/>
  <c r="E68" i="18"/>
  <c r="F62" i="18"/>
  <c r="F58" i="18"/>
  <c r="F71" i="18"/>
  <c r="E58" i="18"/>
  <c r="C57" i="18"/>
  <c r="B57" i="18"/>
  <c r="F55" i="18"/>
  <c r="E55" i="18"/>
  <c r="E41" i="18"/>
  <c r="E37" i="18"/>
  <c r="E30" i="18"/>
  <c r="C30" i="18"/>
  <c r="B30" i="18"/>
  <c r="E26" i="18"/>
  <c r="C24" i="18"/>
  <c r="C45" i="18" s="1"/>
  <c r="C58" i="18" s="1"/>
  <c r="B24" i="18"/>
  <c r="E22" i="18"/>
  <c r="E18" i="18"/>
  <c r="C16" i="18"/>
  <c r="F8" i="18"/>
  <c r="F45" i="18" s="1"/>
  <c r="F56" i="18" s="1"/>
  <c r="F72" i="18" s="1"/>
  <c r="C8" i="18"/>
  <c r="B8" i="18"/>
  <c r="F15" i="17"/>
  <c r="F14" i="2"/>
  <c r="G14" i="2"/>
  <c r="H14" i="2" s="1"/>
  <c r="G15" i="2"/>
  <c r="H15" i="2"/>
  <c r="I15" i="2" s="1"/>
  <c r="H20" i="3"/>
  <c r="I41" i="2"/>
  <c r="F41" i="2"/>
  <c r="I64" i="2"/>
  <c r="I54" i="2" s="1"/>
  <c r="C9" i="4"/>
  <c r="D27" i="5" s="1"/>
  <c r="D21" i="5" s="1"/>
  <c r="G54" i="2"/>
  <c r="D11" i="1" s="1"/>
  <c r="F18" i="3"/>
  <c r="D27" i="4"/>
  <c r="G27" i="4" s="1"/>
  <c r="D26" i="4"/>
  <c r="G26" i="4" s="1"/>
  <c r="D25" i="4"/>
  <c r="G25" i="4"/>
  <c r="D23" i="4"/>
  <c r="G23" i="4" s="1"/>
  <c r="D22" i="4"/>
  <c r="E54" i="2"/>
  <c r="E84" i="2"/>
  <c r="E61" i="3"/>
  <c r="H61" i="3"/>
  <c r="H54" i="2"/>
  <c r="E11" i="1" s="1"/>
  <c r="E66" i="1" s="1"/>
  <c r="I85" i="2"/>
  <c r="D98" i="2"/>
  <c r="I98" i="2"/>
  <c r="H98" i="2"/>
  <c r="G98" i="2"/>
  <c r="F98" i="2"/>
  <c r="E98" i="2"/>
  <c r="E115" i="3"/>
  <c r="A4" i="6"/>
  <c r="E11" i="3"/>
  <c r="H11" i="3"/>
  <c r="E54" i="3"/>
  <c r="H54" i="3" s="1"/>
  <c r="E55" i="3"/>
  <c r="H55" i="3"/>
  <c r="E56" i="3"/>
  <c r="H56" i="3"/>
  <c r="E57" i="3"/>
  <c r="H57" i="3"/>
  <c r="E58" i="3"/>
  <c r="H58" i="3" s="1"/>
  <c r="E59" i="3"/>
  <c r="H59" i="3"/>
  <c r="E60" i="3"/>
  <c r="H60" i="3" s="1"/>
  <c r="E30" i="3"/>
  <c r="H30" i="3" s="1"/>
  <c r="G16" i="2"/>
  <c r="H16" i="2"/>
  <c r="I16" i="2"/>
  <c r="E134" i="3"/>
  <c r="E132" i="3" s="1"/>
  <c r="H132" i="3" s="1"/>
  <c r="A3" i="11"/>
  <c r="A3" i="13"/>
  <c r="G29" i="3"/>
  <c r="D16" i="4"/>
  <c r="G16" i="4" s="1"/>
  <c r="F16" i="2"/>
  <c r="F19" i="15"/>
  <c r="F23" i="15" s="1"/>
  <c r="F18" i="15"/>
  <c r="F22" i="15"/>
  <c r="F17" i="15"/>
  <c r="F21" i="15" s="1"/>
  <c r="E42" i="2"/>
  <c r="E15" i="3"/>
  <c r="H15" i="3"/>
  <c r="D18" i="3"/>
  <c r="F9" i="4"/>
  <c r="G27" i="5"/>
  <c r="G21" i="5" s="1"/>
  <c r="E9" i="4"/>
  <c r="F27" i="5"/>
  <c r="F21" i="5" s="1"/>
  <c r="G40" i="3"/>
  <c r="H63" i="3"/>
  <c r="H65" i="3"/>
  <c r="G44" i="2"/>
  <c r="F10" i="3"/>
  <c r="F29" i="3"/>
  <c r="E68" i="1"/>
  <c r="D68" i="1"/>
  <c r="C68" i="1"/>
  <c r="A3" i="2"/>
  <c r="A4" i="3" s="1"/>
  <c r="A4" i="4" s="1"/>
  <c r="A4" i="5" s="1"/>
  <c r="E44" i="2"/>
  <c r="F44" i="2"/>
  <c r="H44" i="2"/>
  <c r="I44" i="2"/>
  <c r="D44" i="2"/>
  <c r="B16" i="6"/>
  <c r="G18" i="3"/>
  <c r="C51" i="3"/>
  <c r="C10" i="3"/>
  <c r="C9" i="3" s="1"/>
  <c r="H17" i="2"/>
  <c r="C32" i="1"/>
  <c r="C53" i="1"/>
  <c r="F132" i="3"/>
  <c r="H133" i="3"/>
  <c r="H136" i="3"/>
  <c r="H137" i="3"/>
  <c r="H138" i="3"/>
  <c r="H40" i="3"/>
  <c r="H42" i="2"/>
  <c r="C66" i="1"/>
  <c r="B20" i="4"/>
  <c r="D15" i="4"/>
  <c r="G15" i="4" s="1"/>
  <c r="D14" i="4"/>
  <c r="G14" i="4"/>
  <c r="D13" i="4"/>
  <c r="G13" i="4"/>
  <c r="D12" i="4"/>
  <c r="D9" i="4" s="1"/>
  <c r="B9" i="4"/>
  <c r="B31" i="4" s="1"/>
  <c r="D10" i="3"/>
  <c r="C11" i="6" s="1"/>
  <c r="C9" i="6" s="1"/>
  <c r="C36" i="6" s="1"/>
  <c r="C50" i="6" s="1"/>
  <c r="F51" i="3"/>
  <c r="G51" i="3"/>
  <c r="C29" i="3"/>
  <c r="F40" i="3"/>
  <c r="F9" i="3" s="1"/>
  <c r="G10" i="3"/>
  <c r="D51" i="3"/>
  <c r="G42" i="2"/>
  <c r="E17" i="2"/>
  <c r="E48" i="2" s="1"/>
  <c r="E90" i="2" s="1"/>
  <c r="D42" i="2"/>
  <c r="D17" i="2"/>
  <c r="E37" i="3"/>
  <c r="H37" i="3" s="1"/>
  <c r="E36" i="3"/>
  <c r="H36" i="3"/>
  <c r="E34" i="3"/>
  <c r="H34" i="3" s="1"/>
  <c r="E33" i="3"/>
  <c r="H33" i="3"/>
  <c r="E32" i="3"/>
  <c r="H32" i="3" s="1"/>
  <c r="E31" i="3"/>
  <c r="H31" i="3"/>
  <c r="E28" i="3"/>
  <c r="H28" i="3"/>
  <c r="E27" i="3"/>
  <c r="H27" i="3" s="1"/>
  <c r="E26" i="3"/>
  <c r="H26" i="3" s="1"/>
  <c r="E25" i="3"/>
  <c r="H25" i="3"/>
  <c r="E24" i="3"/>
  <c r="H24" i="3" s="1"/>
  <c r="E23" i="3"/>
  <c r="H23" i="3"/>
  <c r="E22" i="3"/>
  <c r="H22" i="3"/>
  <c r="E21" i="3"/>
  <c r="H21" i="3" s="1"/>
  <c r="E19" i="3"/>
  <c r="E18" i="3" s="1"/>
  <c r="H135" i="3"/>
  <c r="G132" i="3"/>
  <c r="E33" i="2"/>
  <c r="F33" i="2"/>
  <c r="G33" i="2"/>
  <c r="H33" i="2"/>
  <c r="I33" i="2"/>
  <c r="D11" i="5"/>
  <c r="E11" i="5"/>
  <c r="F11" i="5"/>
  <c r="G11" i="5"/>
  <c r="G10" i="5" s="1"/>
  <c r="H11" i="5"/>
  <c r="D31" i="5"/>
  <c r="E31" i="5"/>
  <c r="F31" i="5"/>
  <c r="G31" i="5"/>
  <c r="H31" i="5"/>
  <c r="D44" i="5"/>
  <c r="E44" i="5"/>
  <c r="F44" i="5"/>
  <c r="G44" i="5"/>
  <c r="H44" i="5"/>
  <c r="D87" i="5"/>
  <c r="E87" i="5"/>
  <c r="F87" i="5"/>
  <c r="G87" i="5"/>
  <c r="H87" i="5"/>
  <c r="D74" i="5"/>
  <c r="E74" i="5"/>
  <c r="F74" i="5"/>
  <c r="G74" i="5"/>
  <c r="H74" i="5"/>
  <c r="E139" i="3"/>
  <c r="H139" i="3"/>
  <c r="D44" i="1"/>
  <c r="D48" i="1" s="1"/>
  <c r="C44" i="1"/>
  <c r="E44" i="1"/>
  <c r="D40" i="1"/>
  <c r="E40" i="1"/>
  <c r="E48" i="1"/>
  <c r="C40" i="1"/>
  <c r="C48" i="1" s="1"/>
  <c r="C24" i="11"/>
  <c r="F15" i="12"/>
  <c r="F68" i="11"/>
  <c r="F71" i="11"/>
  <c r="E68" i="11"/>
  <c r="F62" i="11"/>
  <c r="E62" i="11"/>
  <c r="F58" i="11"/>
  <c r="E58" i="11"/>
  <c r="E71" i="11" s="1"/>
  <c r="C57" i="11"/>
  <c r="B57" i="11"/>
  <c r="F55" i="11"/>
  <c r="E55" i="11"/>
  <c r="F41" i="11"/>
  <c r="E41" i="11"/>
  <c r="C40" i="11"/>
  <c r="F37" i="11"/>
  <c r="E37" i="11"/>
  <c r="F30" i="11"/>
  <c r="E30" i="11"/>
  <c r="C30" i="11"/>
  <c r="B30" i="11"/>
  <c r="F26" i="11"/>
  <c r="E26" i="11"/>
  <c r="B24" i="11"/>
  <c r="F22" i="11"/>
  <c r="E22" i="11"/>
  <c r="F18" i="11"/>
  <c r="E18" i="11"/>
  <c r="C16" i="11"/>
  <c r="B16" i="11"/>
  <c r="F8" i="11"/>
  <c r="F45" i="11"/>
  <c r="F56" i="11" s="1"/>
  <c r="F72" i="11" s="1"/>
  <c r="E8" i="11"/>
  <c r="E45" i="11" s="1"/>
  <c r="E56" i="11" s="1"/>
  <c r="E72" i="11" s="1"/>
  <c r="C8" i="11"/>
  <c r="C45" i="11" s="1"/>
  <c r="C58" i="11" s="1"/>
  <c r="B8" i="11"/>
  <c r="H161" i="3"/>
  <c r="G161" i="3"/>
  <c r="F161" i="3"/>
  <c r="E161" i="3"/>
  <c r="D161" i="3"/>
  <c r="H157" i="3"/>
  <c r="G157" i="3"/>
  <c r="F157" i="3"/>
  <c r="E157" i="3"/>
  <c r="D157" i="3"/>
  <c r="H147" i="3"/>
  <c r="G147" i="3"/>
  <c r="F147" i="3"/>
  <c r="E147" i="3"/>
  <c r="D147" i="3"/>
  <c r="H143" i="3"/>
  <c r="G143" i="3"/>
  <c r="F143" i="3"/>
  <c r="E143" i="3"/>
  <c r="D143" i="3"/>
  <c r="D132" i="3"/>
  <c r="C132" i="3"/>
  <c r="H121" i="3"/>
  <c r="G121" i="3"/>
  <c r="F121" i="3"/>
  <c r="E121" i="3"/>
  <c r="D121" i="3"/>
  <c r="C121" i="3"/>
  <c r="H76" i="3"/>
  <c r="G76" i="3"/>
  <c r="G9" i="3" s="1"/>
  <c r="F76" i="3"/>
  <c r="E76" i="3"/>
  <c r="D76" i="3"/>
  <c r="H80" i="3"/>
  <c r="G80" i="3"/>
  <c r="F80" i="3"/>
  <c r="E80" i="3"/>
  <c r="D80" i="3"/>
  <c r="C80" i="3"/>
  <c r="C76" i="3"/>
  <c r="G66" i="3"/>
  <c r="F66" i="3"/>
  <c r="E66" i="3"/>
  <c r="H66" i="3" s="1"/>
  <c r="D66" i="3"/>
  <c r="C66" i="3"/>
  <c r="G17" i="2"/>
  <c r="C23" i="6"/>
  <c r="D25" i="6"/>
  <c r="G25" i="6" s="1"/>
  <c r="D23" i="6"/>
  <c r="G23" i="6" s="1"/>
  <c r="E113" i="3"/>
  <c r="H113" i="3" s="1"/>
  <c r="E120" i="3"/>
  <c r="E119" i="3"/>
  <c r="E118" i="3"/>
  <c r="E117" i="3"/>
  <c r="H117" i="3" s="1"/>
  <c r="E114" i="3"/>
  <c r="E112" i="3"/>
  <c r="H112" i="3"/>
  <c r="E111" i="3"/>
  <c r="E110" i="3" s="1"/>
  <c r="E100" i="3"/>
  <c r="E99" i="3" s="1"/>
  <c r="E109" i="3"/>
  <c r="H109" i="3" s="1"/>
  <c r="E108" i="3"/>
  <c r="H108" i="3"/>
  <c r="E107" i="3"/>
  <c r="H107" i="3"/>
  <c r="E105" i="3"/>
  <c r="H105" i="3"/>
  <c r="E104" i="3"/>
  <c r="H104" i="3" s="1"/>
  <c r="E103" i="3"/>
  <c r="H103" i="3"/>
  <c r="E102" i="3"/>
  <c r="H102" i="3" s="1"/>
  <c r="E96" i="3"/>
  <c r="H96" i="3"/>
  <c r="E95" i="3"/>
  <c r="E94" i="3"/>
  <c r="E91" i="3" s="1"/>
  <c r="H94" i="3"/>
  <c r="E93" i="3"/>
  <c r="H93" i="3" s="1"/>
  <c r="E92" i="3"/>
  <c r="H92" i="3"/>
  <c r="E64" i="3"/>
  <c r="E53" i="3"/>
  <c r="E51" i="3" s="1"/>
  <c r="E17" i="3"/>
  <c r="H17" i="3"/>
  <c r="E16" i="3"/>
  <c r="H16" i="3"/>
  <c r="E14" i="3"/>
  <c r="H14" i="3" s="1"/>
  <c r="E13" i="3"/>
  <c r="H13" i="3"/>
  <c r="E12" i="3"/>
  <c r="E10" i="3" s="1"/>
  <c r="B30" i="6"/>
  <c r="B23" i="6"/>
  <c r="C11" i="5"/>
  <c r="C31" i="5"/>
  <c r="C44" i="5"/>
  <c r="C54" i="5"/>
  <c r="C53" i="5" s="1"/>
  <c r="C74" i="5"/>
  <c r="C87" i="5"/>
  <c r="C62" i="3"/>
  <c r="D62" i="3"/>
  <c r="F62" i="3"/>
  <c r="G62" i="3"/>
  <c r="C91" i="3"/>
  <c r="C90" i="3" s="1"/>
  <c r="D91" i="3"/>
  <c r="C99" i="3"/>
  <c r="D99" i="3"/>
  <c r="D90" i="3" s="1"/>
  <c r="H106" i="3"/>
  <c r="C110" i="3"/>
  <c r="D110" i="3"/>
  <c r="G112" i="3"/>
  <c r="G110" i="3" s="1"/>
  <c r="C143" i="3"/>
  <c r="C147" i="3"/>
  <c r="C157" i="3"/>
  <c r="C161" i="3"/>
  <c r="A1" i="2"/>
  <c r="A1" i="3" s="1"/>
  <c r="A1" i="4" s="1"/>
  <c r="A1" i="5" s="1"/>
  <c r="A1" i="6" s="1"/>
  <c r="D33" i="2"/>
  <c r="D54" i="2"/>
  <c r="D71" i="2"/>
  <c r="D84" i="2" s="1"/>
  <c r="D90" i="2" s="1"/>
  <c r="C10" i="1" s="1"/>
  <c r="D76" i="2"/>
  <c r="D87" i="2"/>
  <c r="G91" i="3"/>
  <c r="G113" i="3"/>
  <c r="F99" i="3"/>
  <c r="G99" i="3"/>
  <c r="F23" i="6"/>
  <c r="E23" i="6"/>
  <c r="C18" i="3"/>
  <c r="F110" i="3"/>
  <c r="C64" i="5"/>
  <c r="F91" i="3"/>
  <c r="F90" i="3" s="1"/>
  <c r="G111" i="3"/>
  <c r="F17" i="2"/>
  <c r="F48" i="2"/>
  <c r="F90" i="2" s="1"/>
  <c r="C74" i="1"/>
  <c r="C78" i="1" s="1"/>
  <c r="C79" i="1" s="1"/>
  <c r="F43" i="2"/>
  <c r="I43" i="2" s="1"/>
  <c r="D29" i="3"/>
  <c r="E38" i="3"/>
  <c r="H38" i="3"/>
  <c r="B45" i="11"/>
  <c r="B58" i="11" s="1"/>
  <c r="H64" i="3"/>
  <c r="E62" i="3"/>
  <c r="H62" i="3" s="1"/>
  <c r="D48" i="2"/>
  <c r="F42" i="2"/>
  <c r="I42" i="2" s="1"/>
  <c r="F64" i="2"/>
  <c r="F54" i="2" s="1"/>
  <c r="F84" i="2" s="1"/>
  <c r="D11" i="4"/>
  <c r="G11" i="4" s="1"/>
  <c r="E39" i="3"/>
  <c r="H39" i="3"/>
  <c r="H115" i="3"/>
  <c r="G48" i="2"/>
  <c r="D10" i="1"/>
  <c r="D51" i="1" s="1"/>
  <c r="E11" i="6"/>
  <c r="E9" i="6"/>
  <c r="F11" i="6"/>
  <c r="F9" i="6"/>
  <c r="F36" i="6"/>
  <c r="F50" i="6" s="1"/>
  <c r="B45" i="18"/>
  <c r="E36" i="6"/>
  <c r="E50" i="6"/>
  <c r="I34" i="15"/>
  <c r="H95" i="3"/>
  <c r="H114" i="3"/>
  <c r="G22" i="4"/>
  <c r="E56" i="18" l="1"/>
  <c r="E72" i="18" s="1"/>
  <c r="B58" i="18"/>
  <c r="H29" i="3"/>
  <c r="H99" i="3"/>
  <c r="C51" i="1"/>
  <c r="C9" i="1"/>
  <c r="E15" i="1"/>
  <c r="F10" i="5"/>
  <c r="E9" i="3"/>
  <c r="E170" i="3" s="1"/>
  <c r="I14" i="15" s="1"/>
  <c r="I18" i="15" s="1"/>
  <c r="I22" i="15" s="1"/>
  <c r="H48" i="2"/>
  <c r="I14" i="2"/>
  <c r="D10" i="5"/>
  <c r="C170" i="3"/>
  <c r="B45" i="4" s="1"/>
  <c r="C15" i="1"/>
  <c r="G9" i="4"/>
  <c r="D70" i="5"/>
  <c r="C24" i="4"/>
  <c r="G90" i="2"/>
  <c r="D15" i="1"/>
  <c r="F170" i="3"/>
  <c r="G90" i="3"/>
  <c r="G170" i="3" s="1"/>
  <c r="I15" i="15" s="1"/>
  <c r="I19" i="15" s="1"/>
  <c r="I23" i="15" s="1"/>
  <c r="E90" i="3"/>
  <c r="H91" i="3"/>
  <c r="E24" i="4"/>
  <c r="E20" i="4" s="1"/>
  <c r="E31" i="4" s="1"/>
  <c r="E45" i="4" s="1"/>
  <c r="D16" i="1"/>
  <c r="D74" i="1" s="1"/>
  <c r="F70" i="5"/>
  <c r="F64" i="5" s="1"/>
  <c r="F53" i="5" s="1"/>
  <c r="D66" i="1"/>
  <c r="D78" i="1" s="1"/>
  <c r="D79" i="1" s="1"/>
  <c r="D9" i="1"/>
  <c r="H111" i="3"/>
  <c r="H110" i="3" s="1"/>
  <c r="E29" i="3"/>
  <c r="G12" i="4"/>
  <c r="H84" i="2"/>
  <c r="I84" i="2" s="1"/>
  <c r="B11" i="6"/>
  <c r="H134" i="3"/>
  <c r="I17" i="2"/>
  <c r="H53" i="3"/>
  <c r="H51" i="3" s="1"/>
  <c r="G84" i="2"/>
  <c r="D9" i="3"/>
  <c r="D170" i="3" s="1"/>
  <c r="H12" i="3"/>
  <c r="H10" i="3" s="1"/>
  <c r="H9" i="3" s="1"/>
  <c r="H19" i="3"/>
  <c r="H18" i="3" s="1"/>
  <c r="I72" i="18" l="1"/>
  <c r="E10" i="1"/>
  <c r="H90" i="2"/>
  <c r="I90" i="2" s="1"/>
  <c r="E70" i="5"/>
  <c r="D64" i="5"/>
  <c r="D53" i="5" s="1"/>
  <c r="F96" i="5"/>
  <c r="F105" i="5" s="1"/>
  <c r="E14" i="1"/>
  <c r="E57" i="1"/>
  <c r="D23" i="1"/>
  <c r="D24" i="1" s="1"/>
  <c r="D26" i="1" s="1"/>
  <c r="D36" i="1" s="1"/>
  <c r="H90" i="3"/>
  <c r="H170" i="3" s="1"/>
  <c r="C14" i="1"/>
  <c r="C23" i="1" s="1"/>
  <c r="C24" i="1" s="1"/>
  <c r="C26" i="1" s="1"/>
  <c r="C36" i="1" s="1"/>
  <c r="C57" i="1"/>
  <c r="C20" i="4"/>
  <c r="C31" i="4" s="1"/>
  <c r="C45" i="4" s="1"/>
  <c r="D24" i="4"/>
  <c r="F24" i="4"/>
  <c r="F20" i="4" s="1"/>
  <c r="F31" i="4" s="1"/>
  <c r="F45" i="4" s="1"/>
  <c r="E16" i="1"/>
  <c r="E74" i="1" s="1"/>
  <c r="E78" i="1" s="1"/>
  <c r="E79" i="1" s="1"/>
  <c r="G70" i="5"/>
  <c r="G64" i="5" s="1"/>
  <c r="G53" i="5" s="1"/>
  <c r="G96" i="5" s="1"/>
  <c r="G105" i="5" s="1"/>
  <c r="D96" i="5"/>
  <c r="D105" i="5" s="1"/>
  <c r="C61" i="1"/>
  <c r="C62" i="1"/>
  <c r="B9" i="6"/>
  <c r="B36" i="6" s="1"/>
  <c r="B50" i="6" s="1"/>
  <c r="D11" i="6"/>
  <c r="I13" i="15"/>
  <c r="I17" i="15" s="1"/>
  <c r="I21" i="15" s="1"/>
  <c r="C27" i="5"/>
  <c r="D57" i="1"/>
  <c r="D14" i="1"/>
  <c r="I48" i="2"/>
  <c r="D9" i="6" l="1"/>
  <c r="G11" i="6"/>
  <c r="H70" i="5"/>
  <c r="E64" i="5"/>
  <c r="D62" i="1"/>
  <c r="D61" i="1"/>
  <c r="G24" i="4"/>
  <c r="D20" i="4"/>
  <c r="E27" i="5"/>
  <c r="C21" i="5"/>
  <c r="C10" i="5" s="1"/>
  <c r="C96" i="5" s="1"/>
  <c r="C105" i="5" s="1"/>
  <c r="E9" i="1"/>
  <c r="E23" i="1" s="1"/>
  <c r="E24" i="1" s="1"/>
  <c r="E26" i="1" s="1"/>
  <c r="E36" i="1" s="1"/>
  <c r="E51" i="1"/>
  <c r="E61" i="1" l="1"/>
  <c r="E62" i="1"/>
  <c r="G20" i="4"/>
  <c r="G31" i="4" s="1"/>
  <c r="G45" i="4" s="1"/>
  <c r="D31" i="4"/>
  <c r="D45" i="4" s="1"/>
  <c r="E53" i="5"/>
  <c r="H53" i="5" s="1"/>
  <c r="H64" i="5"/>
  <c r="E21" i="5"/>
  <c r="E10" i="5" s="1"/>
  <c r="E96" i="5" s="1"/>
  <c r="E105" i="5" s="1"/>
  <c r="H27" i="5"/>
  <c r="H21" i="5" s="1"/>
  <c r="H10" i="5" s="1"/>
  <c r="H96" i="5" s="1"/>
  <c r="H105" i="5" s="1"/>
  <c r="I33" i="15"/>
  <c r="D36" i="6"/>
  <c r="D50" i="6" s="1"/>
  <c r="G9" i="6"/>
  <c r="G36" i="6" s="1"/>
  <c r="G5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Planeación1</author>
  </authors>
  <commentList>
    <comment ref="B48" authorId="0" shapeId="0" xr:uid="{00000000-0006-0000-0600-000001000000}">
      <text>
        <r>
          <rPr>
            <b/>
            <sz val="9"/>
            <color indexed="8"/>
            <rFont val="Tahoma"/>
            <family val="2"/>
          </rPr>
          <t>Planeación1: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 xml:space="preserve">CHECAR FORMULA
</t>
        </r>
      </text>
    </comment>
  </commentList>
</comments>
</file>

<file path=xl/sharedStrings.xml><?xml version="1.0" encoding="utf-8"?>
<sst xmlns="http://schemas.openxmlformats.org/spreadsheetml/2006/main" count="1137" uniqueCount="589">
  <si>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</si>
  <si>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</si>
  <si>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</si>
  <si>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</si>
  <si>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</si>
  <si>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</si>
  <si>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</si>
  <si>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</si>
  <si>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</si>
  <si>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</si>
  <si>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</si>
  <si>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</si>
  <si>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</si>
  <si>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</si>
  <si>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</si>
  <si>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</si>
  <si>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</si>
  <si>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</si>
  <si>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</si>
  <si>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</si>
  <si>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</si>
  <si>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</si>
  <si>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COLEGIO DE ESTUDIOS CIENTÍFICOS Y TECNOLÓGICOS DEL ESTADO DE TLAXCALA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</si>
  <si>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</si>
  <si>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</si>
  <si>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</si>
  <si>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</si>
  <si>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</si>
  <si>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</si>
  <si>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</si>
  <si>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</si>
  <si>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</si>
  <si>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</si>
  <si>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</si>
  <si>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</si>
  <si>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</si>
  <si>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</si>
  <si>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</si>
  <si>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</si>
  <si>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</si>
  <si>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</si>
  <si>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</si>
  <si>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</si>
  <si>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(A3.2 = F2 G2)</t>
  </si>
  <si>
    <t>F2. Financiamiento con Fuente de Pago de Transferencias Federales</t>
  </si>
  <si>
    <t>C2. Remanentes de Transferencias Federales Etiquetadas aplicados en el periodo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</si>
  <si>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</si>
  <si>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</si>
  <si>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</si>
  <si>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</si>
  <si>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</si>
  <si>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</si>
  <si>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</si>
  <si>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</si>
  <si>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</si>
  <si>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</si>
  <si>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</si>
  <si>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</si>
  <si>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</si>
  <si>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</si>
  <si>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</si>
  <si>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</si>
  <si>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</si>
  <si>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</si>
  <si>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</si>
  <si>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</si>
  <si>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</si>
  <si>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</si>
  <si>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</si>
  <si>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</si>
  <si>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</si>
  <si>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</si>
  <si>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</si>
  <si>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</si>
  <si>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</si>
  <si>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</si>
  <si>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</si>
  <si>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</si>
  <si>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</si>
  <si>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</si>
  <si>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</si>
  <si>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</si>
  <si>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</si>
  <si>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</si>
  <si>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</si>
  <si>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</si>
  <si>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</si>
  <si>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</si>
  <si>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</si>
  <si>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</si>
  <si>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</si>
  <si>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</si>
  <si>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</si>
  <si>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</si>
  <si>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</si>
  <si>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</si>
  <si>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</si>
  <si>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</si>
  <si>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</si>
  <si>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</si>
  <si>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</si>
  <si>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</si>
  <si>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</si>
  <si>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</si>
  <si>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</si>
  <si>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</si>
  <si>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</si>
  <si>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</si>
  <si>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</si>
  <si>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</si>
  <si>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</si>
  <si>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</si>
  <si>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</si>
  <si>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</si>
  <si>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</si>
  <si>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</si>
  <si>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</si>
  <si>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</si>
  <si>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</si>
  <si>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</si>
  <si>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</si>
  <si>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</si>
  <si>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</si>
  <si>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</si>
  <si>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</si>
  <si>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</si>
  <si>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</si>
  <si>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</si>
  <si>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</si>
  <si>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</si>
  <si>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</si>
  <si>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</si>
  <si>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</si>
  <si>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</si>
  <si>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</si>
  <si>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</si>
  <si>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</si>
  <si>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</si>
  <si>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</si>
  <si>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</si>
  <si>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</si>
  <si>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</si>
  <si>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</si>
  <si>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</si>
  <si>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</si>
  <si>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</si>
  <si>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</si>
  <si>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</si>
  <si>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</si>
  <si>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</si>
  <si>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</si>
  <si>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</si>
  <si>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</si>
  <si>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</si>
  <si>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</si>
  <si>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</si>
  <si>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</si>
  <si>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</si>
  <si>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</si>
  <si>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</si>
  <si>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</si>
  <si>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</si>
  <si>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</si>
  <si>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</si>
  <si>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</si>
  <si>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</si>
  <si>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</si>
  <si>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</si>
  <si>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</si>
  <si>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</si>
  <si>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</si>
  <si>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</si>
  <si>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</si>
  <si>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</si>
  <si>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</si>
  <si>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</si>
  <si>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</si>
  <si>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</si>
  <si>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</si>
  <si>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</si>
  <si>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</si>
  <si>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</si>
  <si>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</si>
  <si>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</si>
  <si>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</si>
  <si>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</si>
  <si>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</si>
  <si>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</si>
  <si>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</si>
  <si>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</si>
  <si>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</si>
  <si>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</si>
  <si>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</si>
  <si>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</si>
  <si>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</si>
  <si>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</si>
  <si>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</si>
  <si>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</si>
  <si>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</si>
  <si>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</si>
  <si>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</si>
  <si>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</si>
  <si>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</si>
  <si>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</si>
  <si>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</si>
  <si>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</si>
  <si>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</si>
  <si>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</si>
  <si>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</si>
  <si>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</si>
  <si>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</si>
  <si>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</si>
  <si>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</si>
  <si>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</si>
  <si>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</si>
  <si>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</si>
  <si>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</si>
  <si>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</si>
  <si>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</si>
  <si>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</si>
  <si>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</si>
  <si>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</si>
  <si>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</si>
  <si>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</si>
  <si>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</si>
  <si>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</si>
  <si>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</si>
  <si>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</si>
  <si>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</si>
  <si>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</si>
  <si>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</si>
  <si>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</si>
  <si>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</si>
  <si>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</si>
  <si>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</si>
  <si>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</si>
  <si>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</si>
  <si>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</si>
  <si>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</si>
  <si>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</si>
  <si>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</si>
  <si>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</si>
  <si>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</si>
  <si>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</si>
  <si>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</si>
  <si>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</si>
  <si>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</si>
  <si>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</si>
  <si>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</si>
  <si>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</si>
  <si>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</si>
  <si>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</si>
  <si>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</si>
  <si>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</si>
  <si>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</si>
  <si>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</si>
  <si>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</si>
  <si>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</si>
  <si>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</si>
  <si>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</si>
  <si>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</si>
  <si>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</si>
  <si>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</si>
  <si>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</si>
  <si>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</si>
  <si>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</si>
  <si>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</si>
  <si>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</si>
  <si>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</si>
  <si>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</si>
  <si>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</si>
  <si>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</si>
  <si>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</si>
  <si>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</si>
  <si>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</si>
  <si>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</si>
  <si>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</si>
  <si>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</si>
  <si>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</si>
  <si>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</si>
  <si>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</si>
  <si>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</si>
  <si>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</si>
  <si>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</si>
  <si>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</si>
  <si>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</si>
  <si>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</si>
  <si>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</si>
  <si>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</si>
  <si>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</si>
  <si>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 xml:space="preserve">Ingresos Libre Disposición: Son los ingresos propios </t>
  </si>
  <si>
    <t>Gasto etiquetado: Recurso Federal</t>
  </si>
  <si>
    <t>Gasto no etiquetado: Ing. Propios y Recurso Estatal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</si>
  <si>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</si>
  <si>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</si>
  <si>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</si>
  <si>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</si>
  <si>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</si>
  <si>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</si>
  <si>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</si>
  <si>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</si>
  <si>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</si>
  <si>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</si>
  <si>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</si>
  <si>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</si>
  <si>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</si>
  <si>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</si>
  <si>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</si>
  <si>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</si>
  <si>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</si>
  <si>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x</t>
  </si>
  <si>
    <t>pesos</t>
  </si>
  <si>
    <t>Art. 6 y 19 de la LDF</t>
  </si>
  <si>
    <t>b.</t>
  </si>
  <si>
    <t>c.</t>
  </si>
  <si>
    <t>Ejercido</t>
  </si>
  <si>
    <t>Balance Presupuestario de Recursos Disponibles Sostenible (k)</t>
  </si>
  <si>
    <t>Financiamiento Neto dentro del Techo de Financiamiento Neto (l)</t>
  </si>
  <si>
    <t>Art. 6, 19 y 46 de la LDF</t>
  </si>
  <si>
    <t>Recursos destinados a la atención de desastres naturales</t>
  </si>
  <si>
    <t>Asignación al fideicomiso para desastres naturales (m)</t>
  </si>
  <si>
    <t>a.1 Aprobado</t>
  </si>
  <si>
    <t>N/A</t>
  </si>
  <si>
    <t>Art. 9 de la LDF</t>
  </si>
  <si>
    <t>a.2 Pagado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</si>
  <si>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</si>
  <si>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</si>
  <si>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</si>
  <si>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</si>
  <si>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</si>
  <si>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</si>
  <si>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</si>
  <si>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</si>
  <si>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a)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</si>
  <si>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</si>
  <si>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</si>
  <si>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</si>
  <si>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</si>
  <si>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</si>
  <si>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</si>
  <si>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</si>
  <si>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</si>
  <si>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</si>
  <si>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</si>
  <si>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</si>
  <si>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</si>
  <si>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</si>
  <si>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</si>
  <si>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</si>
  <si>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</si>
  <si>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</si>
  <si>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</si>
  <si>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</si>
  <si>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</si>
  <si>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</si>
  <si>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</si>
  <si>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</si>
  <si>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</si>
  <si>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</si>
  <si>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</si>
  <si>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</si>
  <si>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</si>
  <si>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</si>
  <si>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</si>
  <si>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</si>
  <si>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</si>
  <si>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</si>
  <si>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</si>
  <si>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</si>
  <si>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</si>
  <si>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</si>
  <si>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</si>
  <si>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</si>
  <si>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</si>
  <si>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</si>
  <si>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</si>
  <si>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</si>
  <si>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</si>
  <si>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</si>
  <si>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</si>
  <si>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</si>
  <si>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</si>
  <si>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</si>
  <si>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</si>
  <si>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</si>
  <si>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</si>
  <si>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</si>
  <si>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 </t>
  </si>
  <si>
    <t>Ingresos Excedentes de Ingresos de Libre Disposición</t>
  </si>
  <si>
    <t>COLEGIO DE ESTUDIOS CIENTIFICOS Y TECNOLOGICOS DEL ESTADO DE TLAXCALA</t>
  </si>
  <si>
    <t>Estado de Situación Financiera Detallado - LDF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</si>
  <si>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</si>
  <si>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</si>
  <si>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</si>
  <si>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</si>
  <si>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</si>
  <si>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</si>
  <si>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</si>
  <si>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</si>
  <si>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</si>
  <si>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</si>
  <si>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</si>
  <si>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</si>
  <si>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</si>
  <si>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</si>
  <si>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</si>
  <si>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</si>
  <si>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</si>
  <si>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</si>
  <si>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</si>
  <si>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</si>
  <si>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</si>
  <si>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</si>
  <si>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</si>
  <si>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</si>
  <si>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</si>
  <si>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</si>
  <si>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</si>
  <si>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</si>
  <si>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</si>
  <si>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</si>
  <si>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</si>
  <si>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</si>
  <si>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</si>
  <si>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</si>
  <si>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</si>
  <si>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</si>
  <si>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</si>
  <si>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</si>
  <si>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</si>
  <si>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</si>
  <si>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</si>
  <si>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</si>
  <si>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</si>
  <si>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</si>
  <si>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</si>
  <si>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</si>
  <si>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</si>
  <si>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</si>
  <si>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</si>
  <si>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   Fondos    y    Bienes    de    Terceros    en    Garantía    y/o    Administración    a    Corto   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</si>
  <si>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</si>
  <si>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</si>
  <si>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</si>
  <si>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</si>
  <si>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</si>
  <si>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</si>
  <si>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</si>
  <si>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</si>
  <si>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</si>
  <si>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</si>
  <si>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</si>
  <si>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</si>
  <si>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</si>
  <si>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</si>
  <si>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</si>
  <si>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</si>
  <si>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</si>
  <si>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</si>
  <si>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</si>
  <si>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</si>
  <si>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</si>
  <si>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</si>
  <si>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</si>
  <si>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</si>
  <si>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</si>
  <si>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</si>
  <si>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</si>
  <si>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</si>
  <si>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</si>
  <si>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</si>
  <si>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</si>
  <si>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</si>
  <si>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</si>
  <si>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</si>
  <si>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</si>
  <si>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</si>
  <si>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</si>
  <si>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</si>
  <si>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</si>
  <si>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</si>
  <si>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</si>
  <si>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</si>
  <si>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</si>
  <si>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</si>
  <si>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</si>
  <si>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</si>
  <si>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</si>
  <si>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</si>
  <si>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</si>
  <si>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</si>
  <si>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</si>
  <si>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</si>
  <si>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</si>
  <si>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</si>
  <si>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</si>
  <si>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</si>
  <si>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</si>
  <si>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</si>
  <si>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</si>
  <si>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</si>
  <si>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</si>
  <si>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</si>
  <si>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</si>
  <si>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</si>
  <si>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</si>
  <si>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</si>
  <si>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</si>
  <si>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</si>
  <si>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</si>
  <si>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</si>
  <si>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</si>
  <si>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</si>
  <si>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</si>
  <si>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</si>
  <si>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</si>
  <si>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</si>
  <si>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</si>
  <si>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</si>
  <si>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</si>
  <si>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</si>
  <si>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</si>
  <si>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</si>
  <si>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</si>
  <si>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</si>
  <si>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</si>
  <si>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</si>
  <si>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</si>
  <si>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</si>
  <si>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</si>
  <si>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</si>
  <si>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</si>
  <si>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</si>
  <si>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</si>
  <si>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     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</si>
  <si>
    <t>2         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</si>
  <si>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</si>
  <si>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</si>
  <si>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</si>
  <si>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</si>
  <si>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</si>
  <si>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</si>
  <si>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</si>
  <si>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</si>
  <si>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</si>
  <si>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</si>
  <si>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ESTE COLEGIO NO TIENE CONTRATADO OTRAS OBLIGACIONES DIFERENTES DE FINANCIAMIENTOS</t>
  </si>
  <si>
    <r>
      <t xml:space="preserve">A. Asociaciones Público Privadas (APP’s) (A=a+b+c+d)
</t>
    </r>
    <r>
      <rPr>
        <sz val="8"/>
        <color indexed="8"/>
        <rFont val="Arial"/>
        <family val="1"/>
        <charset val="204"/>
      </rPr>
      <t xml:space="preserve">a) APP 1
b) APP 2
c) APP 3
d) APP XX
</t>
    </r>
    <r>
      <rPr>
        <b/>
        <sz val="8"/>
        <color indexed="8"/>
        <rFont val="Arial"/>
        <family val="1"/>
        <charset val="204"/>
      </rPr>
      <t xml:space="preserve">B. Otros Instrumentos (B=a+b+c+d)
</t>
    </r>
    <r>
      <rPr>
        <sz val="8"/>
        <color indexed="8"/>
        <rFont val="Arial"/>
        <family val="1"/>
        <charset val="204"/>
      </rPr>
      <t xml:space="preserve">a) Otro Instrumento 1
b) Otro Instrumento 2
c) Otro Instrumento 3
d) Otro Instrumento XX
</t>
    </r>
    <r>
      <rPr>
        <b/>
        <sz val="8"/>
        <color indexed="8"/>
        <rFont val="Arial"/>
        <family val="1"/>
        <charset val="204"/>
      </rPr>
      <t>C. Total de Obligaciones Diferentes de Financiamiento (C=A+B)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</si>
  <si>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</si>
  <si>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</si>
  <si>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</si>
  <si>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</si>
  <si>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</si>
  <si>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</si>
  <si>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</si>
  <si>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</si>
  <si>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Informe Analítico de Obligaciones Diferentes de Financiamientos – LDF</t>
  </si>
  <si>
    <t>Al 31 de marzo de 2017 y al 31 de diciembre de 2016</t>
  </si>
  <si>
    <t>31 de marzo 2017</t>
  </si>
  <si>
    <t>31 de diciembre de 2016</t>
  </si>
  <si>
    <t>Monto pagado de la inversión al 31 de marzo de 2017 K)</t>
  </si>
  <si>
    <t>Monto pagado de la inversión actualizado al 31 de marzo de 2017 (l)</t>
  </si>
  <si>
    <t>Saldo pendiente por pagar de la inversión al 31 de marzo de 2017 (m = g – l)</t>
  </si>
  <si>
    <t>I. Balance Presupuestario (I = A-B + C)</t>
  </si>
  <si>
    <t>VII. Balance Presupuestario de Recursos Etiquetados (VII = A2 + A3.2 -B2 + C2)</t>
  </si>
  <si>
    <t>DIRECCION ADMINISTRATIVA</t>
  </si>
  <si>
    <t>DIRECCION ACADEMICA</t>
  </si>
  <si>
    <t>DIRECCION DE PLANEACION</t>
  </si>
  <si>
    <t>DIRECCION DE VINCULACION</t>
  </si>
  <si>
    <t>EMSAD</t>
  </si>
  <si>
    <t>SAACG.NET</t>
  </si>
  <si>
    <t>NOMBRE DEL ENTE PÚBLICO (a)</t>
  </si>
  <si>
    <t>X</t>
  </si>
  <si>
    <t>Cuenta Pública / Formato 6 a)</t>
  </si>
  <si>
    <t>Cuenta Pública / Auxiliar de Cuentas</t>
  </si>
  <si>
    <t>Reporte Trim. Formato 6 d)</t>
  </si>
  <si>
    <t>Proyecto de Presupuesto de Egresos</t>
  </si>
  <si>
    <t>DIRECCION DE INFORMATICA</t>
  </si>
  <si>
    <t>Junta directiva CLIV</t>
  </si>
  <si>
    <t>Del 1 de enero al 30 de junio de 2024</t>
  </si>
  <si>
    <t>Del 1 de enero al 31 de junio del 2024</t>
  </si>
  <si>
    <t>Monto pagado de la inversión al 31 de marzo de 2024 K)</t>
  </si>
  <si>
    <t>Monto pagado de la inversión actualizado al 31 de marzo de 2024 (l)</t>
  </si>
  <si>
    <t>Saldo pendiente por pagar de la inversión al 31 de marzo de 2024 (m = g – l)</t>
  </si>
  <si>
    <t>31 de diciembre 2023</t>
  </si>
  <si>
    <t>Al 01 de enero al 30 de junio de 2024</t>
  </si>
  <si>
    <t>30 de junio 2024</t>
  </si>
  <si>
    <t>31 de diciembre de 2023</t>
  </si>
  <si>
    <t>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</si>
</sst>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_ ;[Red]\-#,##0.00\ "/>
    <numFmt numFmtId="165" formatCode="#,##0.00_ ;\-#,##0.00\ "/>
    <numFmt numFmtId="166" formatCode="_-* #,##0_-;\-* #,##0_-;_-* &quot;-&quot;??_-;_-@_-"/>
    <numFmt numFmtId="167" formatCode="#,##0_ ;\-#,##0\ "/>
    <numFmt numFmtId="168" formatCode="#,##0.000000_ ;\-#,##0.000000\ "/>
    <numFmt numFmtId="169" formatCode="#,##0.000000000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indexed="8"/>
      <name val="Arial"/>
      <family val="1"/>
      <charset val="204"/>
    </font>
    <font>
      <sz val="8"/>
      <color indexed="8"/>
      <name val="Arial"/>
      <family val="1"/>
      <charset val="204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2F2F2F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</cellStyleXfs>
  <cellXfs count="552">
    <xf numFmtId="0" fontId="0" fillId="0" borderId="0" xfId="0"/>
    <xf numFmtId="0" fontId="13" fillId="2" borderId="3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43" fontId="0" fillId="0" borderId="0" xfId="0" applyNumberFormat="1"/>
    <xf numFmtId="43" fontId="12" fillId="0" borderId="0" xfId="1" applyFont="1"/>
    <xf numFmtId="166" fontId="0" fillId="0" borderId="0" xfId="0" applyNumberFormat="1"/>
    <xf numFmtId="166" fontId="0" fillId="3" borderId="0" xfId="0" applyNumberFormat="1" applyFill="1"/>
    <xf numFmtId="0" fontId="15" fillId="2" borderId="36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top"/>
    </xf>
    <xf numFmtId="0" fontId="15" fillId="2" borderId="37" xfId="0" applyFont="1" applyFill="1" applyBorder="1" applyAlignment="1">
      <alignment vertical="top"/>
    </xf>
    <xf numFmtId="0" fontId="15" fillId="2" borderId="31" xfId="0" applyFont="1" applyFill="1" applyBorder="1" applyAlignment="1">
      <alignment vertical="top"/>
    </xf>
    <xf numFmtId="0" fontId="16" fillId="2" borderId="32" xfId="0" applyFont="1" applyFill="1" applyBorder="1" applyAlignment="1">
      <alignment vertical="top"/>
    </xf>
    <xf numFmtId="0" fontId="17" fillId="2" borderId="32" xfId="0" applyFont="1" applyFill="1" applyBorder="1" applyAlignment="1">
      <alignment horizontal="left" vertical="top" indent="5"/>
    </xf>
    <xf numFmtId="0" fontId="15" fillId="2" borderId="32" xfId="0" applyFont="1" applyFill="1" applyBorder="1" applyAlignment="1">
      <alignment vertical="top"/>
    </xf>
    <xf numFmtId="166" fontId="17" fillId="2" borderId="38" xfId="1" applyNumberFormat="1" applyFont="1" applyFill="1" applyBorder="1" applyAlignment="1">
      <alignment horizontal="center" vertical="top"/>
    </xf>
    <xf numFmtId="0" fontId="16" fillId="0" borderId="32" xfId="0" applyFont="1" applyBorder="1" applyAlignment="1">
      <alignment vertical="top"/>
    </xf>
    <xf numFmtId="0" fontId="17" fillId="2" borderId="32" xfId="0" applyFont="1" applyFill="1" applyBorder="1" applyAlignment="1">
      <alignment horizontal="justify" vertical="center" wrapText="1"/>
    </xf>
    <xf numFmtId="0" fontId="17" fillId="2" borderId="32" xfId="0" applyFont="1" applyFill="1" applyBorder="1" applyAlignment="1">
      <alignment horizontal="left" vertical="center" indent="5"/>
    </xf>
    <xf numFmtId="0" fontId="15" fillId="2" borderId="32" xfId="0" applyFont="1" applyFill="1" applyBorder="1" applyAlignment="1">
      <alignment horizontal="left" vertical="center" indent="1"/>
    </xf>
    <xf numFmtId="0" fontId="17" fillId="2" borderId="32" xfId="0" applyFont="1" applyFill="1" applyBorder="1" applyAlignment="1">
      <alignment horizontal="left" vertical="top" indent="1"/>
    </xf>
    <xf numFmtId="0" fontId="15" fillId="2" borderId="32" xfId="0" applyFont="1" applyFill="1" applyBorder="1" applyAlignment="1">
      <alignment horizontal="left" vertical="top" indent="1"/>
    </xf>
    <xf numFmtId="0" fontId="16" fillId="2" borderId="32" xfId="0" applyFont="1" applyFill="1" applyBorder="1" applyAlignment="1">
      <alignment horizontal="left" vertical="top" indent="1"/>
    </xf>
    <xf numFmtId="0" fontId="17" fillId="2" borderId="32" xfId="0" applyFont="1" applyFill="1" applyBorder="1" applyAlignment="1">
      <alignment horizontal="left" vertical="center" indent="1"/>
    </xf>
    <xf numFmtId="0" fontId="15" fillId="2" borderId="39" xfId="0" applyFont="1" applyFill="1" applyBorder="1" applyAlignment="1">
      <alignment horizontal="left" vertical="top" indent="1"/>
    </xf>
    <xf numFmtId="0" fontId="13" fillId="2" borderId="4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horizontal="left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left" vertical="center"/>
    </xf>
    <xf numFmtId="0" fontId="17" fillId="2" borderId="33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/>
    </xf>
    <xf numFmtId="0" fontId="18" fillId="0" borderId="0" xfId="0" applyFont="1" applyAlignment="1">
      <alignment horizontal="justify"/>
    </xf>
    <xf numFmtId="0" fontId="19" fillId="0" borderId="0" xfId="0" applyFont="1"/>
    <xf numFmtId="0" fontId="17" fillId="2" borderId="0" xfId="0" applyFont="1" applyFill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6" fillId="4" borderId="42" xfId="0" applyFont="1" applyFill="1" applyBorder="1" applyAlignment="1">
      <alignment horizontal="center" vertical="center"/>
    </xf>
    <xf numFmtId="166" fontId="16" fillId="2" borderId="38" xfId="1" applyNumberFormat="1" applyFont="1" applyFill="1" applyBorder="1" applyAlignment="1">
      <alignment horizontal="center" vertical="top"/>
    </xf>
    <xf numFmtId="0" fontId="17" fillId="2" borderId="31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166" fontId="17" fillId="2" borderId="32" xfId="1" applyNumberFormat="1" applyFont="1" applyFill="1" applyBorder="1" applyAlignment="1">
      <alignment horizontal="center" vertical="top"/>
    </xf>
    <xf numFmtId="0" fontId="17" fillId="2" borderId="33" xfId="0" applyFont="1" applyFill="1" applyBorder="1" applyAlignment="1">
      <alignment horizontal="left" vertical="top"/>
    </xf>
    <xf numFmtId="0" fontId="17" fillId="2" borderId="36" xfId="0" applyFont="1" applyFill="1" applyBorder="1" applyAlignment="1">
      <alignment horizontal="left" vertical="top"/>
    </xf>
    <xf numFmtId="166" fontId="17" fillId="2" borderId="43" xfId="1" applyNumberFormat="1" applyFont="1" applyFill="1" applyBorder="1" applyAlignment="1">
      <alignment horizontal="center" vertical="top"/>
    </xf>
    <xf numFmtId="166" fontId="17" fillId="2" borderId="39" xfId="1" applyNumberFormat="1" applyFont="1" applyFill="1" applyBorder="1" applyAlignment="1">
      <alignment horizontal="center" vertical="top"/>
    </xf>
    <xf numFmtId="0" fontId="17" fillId="2" borderId="31" xfId="0" applyFont="1" applyFill="1" applyBorder="1"/>
    <xf numFmtId="0" fontId="17" fillId="2" borderId="32" xfId="0" applyFont="1" applyFill="1" applyBorder="1"/>
    <xf numFmtId="0" fontId="17" fillId="2" borderId="0" xfId="0" applyFont="1" applyFill="1"/>
    <xf numFmtId="0" fontId="17" fillId="2" borderId="2" xfId="0" applyFont="1" applyFill="1" applyBorder="1"/>
    <xf numFmtId="0" fontId="17" fillId="2" borderId="31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2" xfId="0" applyFont="1" applyFill="1" applyBorder="1" applyAlignment="1">
      <alignment vertical="top"/>
    </xf>
    <xf numFmtId="0" fontId="16" fillId="4" borderId="43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justify" vertical="top" wrapText="1"/>
    </xf>
    <xf numFmtId="0" fontId="16" fillId="2" borderId="38" xfId="0" applyFont="1" applyFill="1" applyBorder="1" applyAlignment="1">
      <alignment horizontal="justify" vertical="top" wrapText="1"/>
    </xf>
    <xf numFmtId="0" fontId="17" fillId="2" borderId="38" xfId="0" applyFont="1" applyFill="1" applyBorder="1" applyAlignment="1">
      <alignment horizontal="left" vertical="center"/>
    </xf>
    <xf numFmtId="0" fontId="16" fillId="2" borderId="38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justify" vertical="center" wrapText="1"/>
    </xf>
    <xf numFmtId="0" fontId="16" fillId="2" borderId="38" xfId="0" applyFont="1" applyFill="1" applyBorder="1" applyAlignment="1">
      <alignment horizontal="justify" vertical="center" wrapText="1"/>
    </xf>
    <xf numFmtId="0" fontId="17" fillId="2" borderId="43" xfId="0" applyFont="1" applyFill="1" applyBorder="1" applyAlignment="1">
      <alignment horizontal="justify" vertical="top" wrapText="1"/>
    </xf>
    <xf numFmtId="0" fontId="16" fillId="2" borderId="34" xfId="0" applyFont="1" applyFill="1" applyBorder="1" applyAlignment="1">
      <alignment horizontal="left" vertical="top"/>
    </xf>
    <xf numFmtId="0" fontId="17" fillId="2" borderId="31" xfId="0" applyFont="1" applyFill="1" applyBorder="1" applyAlignment="1">
      <alignment horizontal="left" vertical="center" indent="1"/>
    </xf>
    <xf numFmtId="0" fontId="16" fillId="2" borderId="31" xfId="0" applyFont="1" applyFill="1" applyBorder="1" applyAlignment="1">
      <alignment horizontal="left" vertical="top"/>
    </xf>
    <xf numFmtId="0" fontId="16" fillId="2" borderId="31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left" vertical="top" indent="5"/>
    </xf>
    <xf numFmtId="0" fontId="15" fillId="2" borderId="35" xfId="0" applyFont="1" applyFill="1" applyBorder="1" applyAlignment="1">
      <alignment vertical="top"/>
    </xf>
    <xf numFmtId="0" fontId="16" fillId="2" borderId="44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7" fillId="2" borderId="2" xfId="0" applyFont="1" applyFill="1" applyBorder="1" applyAlignment="1">
      <alignment horizontal="left" vertical="top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left" vertical="top" wrapText="1" inden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49" xfId="0" applyFont="1" applyBorder="1" applyAlignment="1">
      <alignment horizontal="left" vertical="top" wrapText="1" indent="1"/>
    </xf>
    <xf numFmtId="4" fontId="4" fillId="0" borderId="48" xfId="0" applyNumberFormat="1" applyFont="1" applyBorder="1" applyAlignment="1">
      <alignment vertical="top" wrapText="1"/>
    </xf>
    <xf numFmtId="4" fontId="4" fillId="0" borderId="50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4" fontId="4" fillId="0" borderId="2" xfId="0" applyNumberFormat="1" applyFont="1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3" fontId="5" fillId="0" borderId="6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1"/>
    </xf>
    <xf numFmtId="3" fontId="5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2"/>
    </xf>
    <xf numFmtId="3" fontId="4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2"/>
    </xf>
    <xf numFmtId="0" fontId="2" fillId="0" borderId="6" xfId="0" applyFont="1" applyBorder="1" applyAlignment="1">
      <alignment horizontal="left" vertical="top" wrapText="1" indent="2"/>
    </xf>
    <xf numFmtId="0" fontId="2" fillId="0" borderId="6" xfId="0" applyFont="1" applyBorder="1" applyAlignment="1">
      <alignment horizontal="left" vertical="top" wrapText="1" indent="1"/>
    </xf>
    <xf numFmtId="3" fontId="5" fillId="0" borderId="7" xfId="0" applyNumberFormat="1" applyFont="1" applyBorder="1" applyAlignment="1">
      <alignment vertical="top" wrapText="1"/>
    </xf>
    <xf numFmtId="3" fontId="4" fillId="0" borderId="51" xfId="0" applyNumberFormat="1" applyFont="1" applyBorder="1" applyAlignment="1">
      <alignment vertical="top" wrapText="1"/>
    </xf>
    <xf numFmtId="3" fontId="4" fillId="0" borderId="52" xfId="0" applyNumberFormat="1" applyFont="1" applyBorder="1" applyAlignment="1">
      <alignment vertical="top" wrapText="1"/>
    </xf>
    <xf numFmtId="0" fontId="3" fillId="0" borderId="32" xfId="0" applyFont="1" applyBorder="1" applyAlignment="1">
      <alignment horizontal="left" vertical="top" wrapText="1" indent="1"/>
    </xf>
    <xf numFmtId="3" fontId="4" fillId="0" borderId="38" xfId="0" applyNumberFormat="1" applyFont="1" applyBorder="1" applyAlignment="1">
      <alignment vertical="top" wrapText="1"/>
    </xf>
    <xf numFmtId="0" fontId="2" fillId="0" borderId="32" xfId="0" applyFont="1" applyBorder="1" applyAlignment="1">
      <alignment horizontal="left" vertical="top" wrapText="1" indent="1"/>
    </xf>
    <xf numFmtId="0" fontId="6" fillId="0" borderId="32" xfId="0" applyFont="1" applyBorder="1" applyAlignment="1">
      <alignment horizontal="left" vertical="top" wrapText="1"/>
    </xf>
    <xf numFmtId="3" fontId="5" fillId="0" borderId="38" xfId="0" applyNumberFormat="1" applyFont="1" applyBorder="1" applyAlignment="1">
      <alignment vertical="top" wrapText="1"/>
    </xf>
    <xf numFmtId="3" fontId="5" fillId="0" borderId="52" xfId="0" applyNumberFormat="1" applyFont="1" applyBorder="1" applyAlignment="1">
      <alignment vertical="top" wrapText="1"/>
    </xf>
    <xf numFmtId="0" fontId="3" fillId="0" borderId="3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top" wrapText="1"/>
    </xf>
    <xf numFmtId="4" fontId="4" fillId="0" borderId="51" xfId="0" applyNumberFormat="1" applyFont="1" applyBorder="1" applyAlignment="1">
      <alignment vertical="top" wrapText="1"/>
    </xf>
    <xf numFmtId="4" fontId="4" fillId="0" borderId="52" xfId="0" applyNumberFormat="1" applyFont="1" applyBorder="1" applyAlignment="1">
      <alignment vertical="top" wrapText="1"/>
    </xf>
    <xf numFmtId="4" fontId="6" fillId="0" borderId="51" xfId="0" applyNumberFormat="1" applyFont="1" applyBorder="1" applyAlignment="1">
      <alignment vertical="top" wrapText="1"/>
    </xf>
    <xf numFmtId="4" fontId="6" fillId="0" borderId="52" xfId="0" applyNumberFormat="1" applyFont="1" applyBorder="1" applyAlignment="1">
      <alignment vertical="top" wrapText="1"/>
    </xf>
    <xf numFmtId="3" fontId="6" fillId="0" borderId="51" xfId="0" applyNumberFormat="1" applyFont="1" applyBorder="1" applyAlignment="1">
      <alignment vertical="top" wrapText="1"/>
    </xf>
    <xf numFmtId="0" fontId="6" fillId="0" borderId="52" xfId="0" applyFont="1" applyBorder="1" applyAlignment="1">
      <alignment vertical="top" wrapText="1"/>
    </xf>
    <xf numFmtId="0" fontId="6" fillId="0" borderId="51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3" xfId="0" applyFont="1" applyBorder="1" applyAlignment="1">
      <alignment vertical="top" wrapText="1"/>
    </xf>
    <xf numFmtId="0" fontId="6" fillId="0" borderId="54" xfId="0" applyFont="1" applyBorder="1" applyAlignment="1">
      <alignment vertical="top" wrapText="1"/>
    </xf>
    <xf numFmtId="0" fontId="3" fillId="0" borderId="44" xfId="0" applyFont="1" applyBorder="1" applyAlignment="1">
      <alignment horizontal="left" vertical="top" wrapText="1" indent="1"/>
    </xf>
    <xf numFmtId="3" fontId="5" fillId="0" borderId="55" xfId="0" applyNumberFormat="1" applyFont="1" applyBorder="1" applyAlignment="1">
      <alignment vertical="top" wrapText="1"/>
    </xf>
    <xf numFmtId="3" fontId="5" fillId="0" borderId="54" xfId="0" applyNumberFormat="1" applyFont="1" applyBorder="1" applyAlignment="1">
      <alignment vertical="top" wrapText="1"/>
    </xf>
    <xf numFmtId="0" fontId="3" fillId="4" borderId="56" xfId="0" applyFont="1" applyFill="1" applyBorder="1" applyAlignment="1">
      <alignment horizontal="left" vertical="top" wrapText="1"/>
    </xf>
    <xf numFmtId="0" fontId="3" fillId="4" borderId="46" xfId="0" applyFont="1" applyFill="1" applyBorder="1" applyAlignment="1">
      <alignment horizontal="center" vertical="top" wrapText="1"/>
    </xf>
    <xf numFmtId="0" fontId="7" fillId="4" borderId="46" xfId="0" applyFont="1" applyFill="1" applyBorder="1" applyAlignment="1">
      <alignment horizontal="center" vertical="top" wrapText="1"/>
    </xf>
    <xf numFmtId="0" fontId="3" fillId="4" borderId="47" xfId="0" applyFont="1" applyFill="1" applyBorder="1" applyAlignment="1">
      <alignment horizontal="center" vertical="top" wrapText="1"/>
    </xf>
    <xf numFmtId="0" fontId="3" fillId="0" borderId="56" xfId="0" applyFont="1" applyBorder="1" applyAlignment="1">
      <alignment horizontal="left" vertical="center" wrapText="1"/>
    </xf>
    <xf numFmtId="0" fontId="6" fillId="0" borderId="46" xfId="0" applyFont="1" applyBorder="1" applyAlignment="1">
      <alignment vertical="top" wrapText="1"/>
    </xf>
    <xf numFmtId="0" fontId="6" fillId="0" borderId="47" xfId="0" applyFont="1" applyBorder="1" applyAlignment="1">
      <alignment vertical="top" wrapText="1"/>
    </xf>
    <xf numFmtId="0" fontId="3" fillId="0" borderId="51" xfId="0" applyFont="1" applyBorder="1" applyAlignment="1">
      <alignment horizontal="left" vertical="top" wrapText="1" indent="1"/>
    </xf>
    <xf numFmtId="0" fontId="2" fillId="0" borderId="51" xfId="0" applyFont="1" applyBorder="1" applyAlignment="1">
      <alignment horizontal="left" vertical="top" wrapText="1" indent="2"/>
    </xf>
    <xf numFmtId="0" fontId="3" fillId="0" borderId="51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top" wrapText="1" indent="1"/>
    </xf>
    <xf numFmtId="0" fontId="2" fillId="0" borderId="53" xfId="0" applyFont="1" applyBorder="1" applyAlignment="1">
      <alignment horizontal="left" vertical="top" wrapText="1" indent="1"/>
    </xf>
    <xf numFmtId="3" fontId="6" fillId="0" borderId="55" xfId="0" applyNumberFormat="1" applyFont="1" applyBorder="1" applyAlignment="1">
      <alignment vertical="top" wrapText="1"/>
    </xf>
    <xf numFmtId="0" fontId="6" fillId="0" borderId="55" xfId="0" applyFont="1" applyBorder="1" applyAlignment="1">
      <alignment vertical="top" wrapText="1"/>
    </xf>
    <xf numFmtId="3" fontId="19" fillId="0" borderId="0" xfId="0" applyNumberFormat="1" applyFont="1"/>
    <xf numFmtId="0" fontId="8" fillId="0" borderId="0" xfId="0" applyFont="1" applyAlignment="1">
      <alignment horizontal="left" vertical="top"/>
    </xf>
    <xf numFmtId="3" fontId="6" fillId="5" borderId="0" xfId="0" applyNumberFormat="1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left" vertical="center" wrapText="1" indent="2"/>
    </xf>
    <xf numFmtId="3" fontId="3" fillId="5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left" vertical="top" wrapText="1" indent="1"/>
    </xf>
    <xf numFmtId="0" fontId="3" fillId="5" borderId="0" xfId="0" applyFont="1" applyFill="1" applyAlignment="1">
      <alignment horizontal="center" vertical="center" wrapText="1"/>
    </xf>
    <xf numFmtId="0" fontId="3" fillId="4" borderId="57" xfId="0" applyFont="1" applyFill="1" applyBorder="1" applyAlignment="1">
      <alignment horizontal="left" vertical="center" wrapText="1" indent="2"/>
    </xf>
    <xf numFmtId="3" fontId="3" fillId="4" borderId="57" xfId="0" applyNumberFormat="1" applyFont="1" applyFill="1" applyBorder="1" applyAlignment="1">
      <alignment horizontal="left" vertical="top" wrapText="1" indent="1"/>
    </xf>
    <xf numFmtId="3" fontId="3" fillId="4" borderId="57" xfId="0" applyNumberFormat="1" applyFont="1" applyFill="1" applyBorder="1" applyAlignment="1">
      <alignment horizontal="center" vertical="top" wrapText="1"/>
    </xf>
    <xf numFmtId="0" fontId="3" fillId="4" borderId="57" xfId="0" applyFont="1" applyFill="1" applyBorder="1" applyAlignment="1">
      <alignment horizontal="left" vertical="top" wrapText="1" indent="1"/>
    </xf>
    <xf numFmtId="0" fontId="3" fillId="5" borderId="0" xfId="0" applyFont="1" applyFill="1" applyAlignment="1">
      <alignment horizontal="center" vertical="top" wrapText="1"/>
    </xf>
    <xf numFmtId="0" fontId="3" fillId="0" borderId="42" xfId="0" applyFont="1" applyBorder="1" applyAlignment="1">
      <alignment horizontal="left" vertical="top" wrapText="1"/>
    </xf>
    <xf numFmtId="3" fontId="6" fillId="0" borderId="42" xfId="0" applyNumberFormat="1" applyFont="1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6" fillId="5" borderId="0" xfId="0" applyFont="1" applyFill="1" applyAlignment="1">
      <alignment horizontal="left" vertical="top" wrapText="1"/>
    </xf>
    <xf numFmtId="0" fontId="2" fillId="0" borderId="38" xfId="0" applyFont="1" applyBorder="1" applyAlignment="1">
      <alignment horizontal="left" vertical="top" wrapText="1" indent="1"/>
    </xf>
    <xf numFmtId="3" fontId="6" fillId="0" borderId="38" xfId="0" applyNumberFormat="1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2" fillId="0" borderId="43" xfId="0" applyFont="1" applyBorder="1" applyAlignment="1">
      <alignment horizontal="left" vertical="top" wrapText="1" indent="1"/>
    </xf>
    <xf numFmtId="3" fontId="6" fillId="0" borderId="43" xfId="0" applyNumberFormat="1" applyFont="1" applyBorder="1" applyAlignment="1">
      <alignment vertical="top" wrapText="1"/>
    </xf>
    <xf numFmtId="0" fontId="6" fillId="0" borderId="43" xfId="0" applyFont="1" applyBorder="1" applyAlignment="1">
      <alignment vertical="top" wrapText="1"/>
    </xf>
    <xf numFmtId="0" fontId="2" fillId="5" borderId="0" xfId="0" applyFont="1" applyFill="1" applyAlignment="1">
      <alignment horizontal="left" vertical="top" wrapText="1" indent="2"/>
    </xf>
    <xf numFmtId="3" fontId="0" fillId="0" borderId="0" xfId="0" applyNumberFormat="1"/>
    <xf numFmtId="0" fontId="6" fillId="0" borderId="57" xfId="0" applyFont="1" applyBorder="1" applyAlignment="1">
      <alignment horizontal="right" vertical="top" wrapText="1"/>
    </xf>
    <xf numFmtId="0" fontId="6" fillId="0" borderId="57" xfId="0" applyFont="1" applyBorder="1" applyAlignment="1">
      <alignment horizontal="left" vertical="top" wrapText="1"/>
    </xf>
    <xf numFmtId="0" fontId="7" fillId="0" borderId="57" xfId="0" applyFont="1" applyBorder="1" applyAlignment="1">
      <alignment horizontal="left" vertical="top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3" fontId="5" fillId="0" borderId="0" xfId="0" applyNumberFormat="1" applyFont="1" applyAlignment="1">
      <alignment vertical="top" wrapText="1"/>
    </xf>
    <xf numFmtId="3" fontId="5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 indent="1"/>
    </xf>
    <xf numFmtId="3" fontId="4" fillId="0" borderId="56" xfId="0" applyNumberFormat="1" applyFont="1" applyBorder="1" applyAlignment="1">
      <alignment vertical="top" wrapText="1"/>
    </xf>
    <xf numFmtId="3" fontId="4" fillId="0" borderId="47" xfId="0" applyNumberFormat="1" applyFont="1" applyBorder="1" applyAlignment="1">
      <alignment vertical="top" wrapText="1"/>
    </xf>
    <xf numFmtId="0" fontId="3" fillId="0" borderId="41" xfId="0" applyFont="1" applyBorder="1" applyAlignment="1">
      <alignment horizontal="left" vertical="top" wrapText="1" indent="1"/>
    </xf>
    <xf numFmtId="3" fontId="4" fillId="0" borderId="46" xfId="0" applyNumberFormat="1" applyFont="1" applyBorder="1" applyAlignment="1">
      <alignment vertical="top" wrapText="1"/>
    </xf>
    <xf numFmtId="3" fontId="20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1" fillId="0" borderId="0" xfId="0" applyFont="1"/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 indent="1"/>
    </xf>
    <xf numFmtId="0" fontId="17" fillId="2" borderId="0" xfId="0" applyFont="1" applyFill="1" applyAlignment="1">
      <alignment horizontal="justify" vertical="top" wrapText="1"/>
    </xf>
    <xf numFmtId="166" fontId="17" fillId="2" borderId="0" xfId="1" applyNumberFormat="1" applyFont="1" applyFill="1" applyBorder="1" applyAlignment="1">
      <alignment horizontal="center" vertical="top"/>
    </xf>
    <xf numFmtId="0" fontId="3" fillId="0" borderId="58" xfId="0" applyFont="1" applyBorder="1" applyAlignment="1">
      <alignment horizontal="center" vertical="top" wrapText="1"/>
    </xf>
    <xf numFmtId="0" fontId="17" fillId="2" borderId="32" xfId="0" applyFont="1" applyFill="1" applyBorder="1" applyAlignment="1">
      <alignment vertical="center"/>
    </xf>
    <xf numFmtId="167" fontId="17" fillId="2" borderId="31" xfId="1" applyNumberFormat="1" applyFont="1" applyFill="1" applyBorder="1" applyAlignment="1">
      <alignment horizontal="right" vertical="top"/>
    </xf>
    <xf numFmtId="3" fontId="16" fillId="4" borderId="32" xfId="0" applyNumberFormat="1" applyFont="1" applyFill="1" applyBorder="1" applyAlignment="1">
      <alignment horizontal="center" vertical="center"/>
    </xf>
    <xf numFmtId="3" fontId="16" fillId="4" borderId="39" xfId="0" applyNumberFormat="1" applyFont="1" applyFill="1" applyBorder="1" applyAlignment="1">
      <alignment horizontal="center" vertical="center"/>
    </xf>
    <xf numFmtId="3" fontId="17" fillId="2" borderId="32" xfId="0" applyNumberFormat="1" applyFont="1" applyFill="1" applyBorder="1" applyAlignment="1">
      <alignment horizontal="center" vertical="center"/>
    </xf>
    <xf numFmtId="167" fontId="17" fillId="2" borderId="38" xfId="1" applyNumberFormat="1" applyFont="1" applyFill="1" applyBorder="1" applyAlignment="1">
      <alignment horizontal="right" vertical="top"/>
    </xf>
    <xf numFmtId="167" fontId="17" fillId="2" borderId="6" xfId="1" applyNumberFormat="1" applyFont="1" applyFill="1" applyBorder="1" applyAlignment="1">
      <alignment vertical="top"/>
    </xf>
    <xf numFmtId="3" fontId="16" fillId="2" borderId="32" xfId="1" applyNumberFormat="1" applyFont="1" applyFill="1" applyBorder="1" applyAlignment="1">
      <alignment horizontal="right" vertical="center"/>
    </xf>
    <xf numFmtId="3" fontId="17" fillId="2" borderId="32" xfId="1" applyNumberFormat="1" applyFont="1" applyFill="1" applyBorder="1" applyAlignment="1">
      <alignment horizontal="right" vertical="center"/>
    </xf>
    <xf numFmtId="3" fontId="17" fillId="2" borderId="51" xfId="1" applyNumberFormat="1" applyFont="1" applyFill="1" applyBorder="1" applyAlignment="1">
      <alignment horizontal="right" vertical="center"/>
    </xf>
    <xf numFmtId="3" fontId="19" fillId="0" borderId="54" xfId="0" applyNumberFormat="1" applyFont="1" applyBorder="1" applyAlignment="1">
      <alignment horizontal="right"/>
    </xf>
    <xf numFmtId="167" fontId="0" fillId="0" borderId="0" xfId="0" applyNumberFormat="1"/>
    <xf numFmtId="168" fontId="0" fillId="0" borderId="0" xfId="0" applyNumberFormat="1"/>
    <xf numFmtId="167" fontId="16" fillId="2" borderId="38" xfId="1" applyNumberFormat="1" applyFont="1" applyFill="1" applyBorder="1" applyAlignment="1">
      <alignment horizontal="right" vertical="top"/>
    </xf>
    <xf numFmtId="3" fontId="17" fillId="2" borderId="31" xfId="0" applyNumberFormat="1" applyFont="1" applyFill="1" applyBorder="1" applyAlignment="1">
      <alignment horizontal="left" vertical="top"/>
    </xf>
    <xf numFmtId="164" fontId="0" fillId="0" borderId="0" xfId="0" applyNumberFormat="1"/>
    <xf numFmtId="169" fontId="0" fillId="0" borderId="0" xfId="0" applyNumberFormat="1"/>
    <xf numFmtId="3" fontId="16" fillId="4" borderId="42" xfId="0" applyNumberFormat="1" applyFont="1" applyFill="1" applyBorder="1" applyAlignment="1">
      <alignment horizontal="center" vertical="center"/>
    </xf>
    <xf numFmtId="3" fontId="16" fillId="4" borderId="38" xfId="0" applyNumberFormat="1" applyFont="1" applyFill="1" applyBorder="1" applyAlignment="1">
      <alignment horizontal="center" vertical="center"/>
    </xf>
    <xf numFmtId="3" fontId="17" fillId="2" borderId="36" xfId="1" applyNumberFormat="1" applyFont="1" applyFill="1" applyBorder="1" applyAlignment="1">
      <alignment vertical="center"/>
    </xf>
    <xf numFmtId="3" fontId="16" fillId="4" borderId="42" xfId="1" applyNumberFormat="1" applyFont="1" applyFill="1" applyBorder="1" applyAlignment="1">
      <alignment horizontal="center" vertical="center"/>
    </xf>
    <xf numFmtId="3" fontId="16" fillId="4" borderId="43" xfId="1" applyNumberFormat="1" applyFont="1" applyFill="1" applyBorder="1" applyAlignment="1">
      <alignment horizontal="center" vertical="center"/>
    </xf>
    <xf numFmtId="3" fontId="17" fillId="2" borderId="42" xfId="1" applyNumberFormat="1" applyFont="1" applyFill="1" applyBorder="1" applyAlignment="1">
      <alignment vertical="top"/>
    </xf>
    <xf numFmtId="3" fontId="16" fillId="0" borderId="38" xfId="1" applyNumberFormat="1" applyFont="1" applyFill="1" applyBorder="1" applyAlignment="1">
      <alignment vertical="top"/>
    </xf>
    <xf numFmtId="3" fontId="17" fillId="0" borderId="38" xfId="1" applyNumberFormat="1" applyFont="1" applyFill="1" applyBorder="1" applyAlignment="1">
      <alignment vertical="top"/>
    </xf>
    <xf numFmtId="3" fontId="17" fillId="0" borderId="38" xfId="1" applyNumberFormat="1" applyFont="1" applyFill="1" applyBorder="1" applyAlignment="1">
      <alignment horizontal="right" vertical="top"/>
    </xf>
    <xf numFmtId="3" fontId="17" fillId="0" borderId="32" xfId="1" applyNumberFormat="1" applyFont="1" applyFill="1" applyBorder="1" applyAlignment="1">
      <alignment vertical="top"/>
    </xf>
    <xf numFmtId="3" fontId="16" fillId="0" borderId="6" xfId="0" applyNumberFormat="1" applyFont="1" applyBorder="1" applyAlignment="1">
      <alignment vertical="center"/>
    </xf>
    <xf numFmtId="3" fontId="17" fillId="2" borderId="38" xfId="1" applyNumberFormat="1" applyFont="1" applyFill="1" applyBorder="1" applyAlignment="1">
      <alignment vertical="top"/>
    </xf>
    <xf numFmtId="3" fontId="17" fillId="2" borderId="55" xfId="1" applyNumberFormat="1" applyFont="1" applyFill="1" applyBorder="1" applyAlignment="1">
      <alignment vertical="top"/>
    </xf>
    <xf numFmtId="3" fontId="17" fillId="2" borderId="3" xfId="1" applyNumberFormat="1" applyFont="1" applyFill="1" applyBorder="1" applyAlignment="1">
      <alignment vertical="top"/>
    </xf>
    <xf numFmtId="3" fontId="16" fillId="4" borderId="10" xfId="1" applyNumberFormat="1" applyFont="1" applyFill="1" applyBorder="1" applyAlignment="1">
      <alignment horizontal="center" vertical="center"/>
    </xf>
    <xf numFmtId="3" fontId="16" fillId="4" borderId="11" xfId="1" applyNumberFormat="1" applyFont="1" applyFill="1" applyBorder="1" applyAlignment="1">
      <alignment horizontal="center" vertical="center"/>
    </xf>
    <xf numFmtId="3" fontId="16" fillId="2" borderId="38" xfId="1" applyNumberFormat="1" applyFont="1" applyFill="1" applyBorder="1" applyAlignment="1">
      <alignment vertical="top"/>
    </xf>
    <xf numFmtId="3" fontId="22" fillId="6" borderId="12" xfId="0" applyNumberFormat="1" applyFont="1" applyFill="1" applyBorder="1" applyAlignment="1">
      <alignment vertical="center"/>
    </xf>
    <xf numFmtId="3" fontId="17" fillId="2" borderId="43" xfId="1" applyNumberFormat="1" applyFont="1" applyFill="1" applyBorder="1" applyAlignment="1">
      <alignment vertical="top"/>
    </xf>
    <xf numFmtId="3" fontId="17" fillId="2" borderId="0" xfId="1" applyNumberFormat="1" applyFont="1" applyFill="1" applyBorder="1" applyAlignment="1">
      <alignment vertical="top"/>
    </xf>
    <xf numFmtId="3" fontId="23" fillId="0" borderId="0" xfId="1" applyNumberFormat="1" applyFont="1"/>
    <xf numFmtId="3" fontId="24" fillId="4" borderId="42" xfId="1" applyNumberFormat="1" applyFont="1" applyFill="1" applyBorder="1" applyAlignment="1">
      <alignment horizontal="center"/>
    </xf>
    <xf numFmtId="3" fontId="24" fillId="4" borderId="43" xfId="1" applyNumberFormat="1" applyFont="1" applyFill="1" applyBorder="1" applyAlignment="1">
      <alignment horizontal="center"/>
    </xf>
    <xf numFmtId="3" fontId="14" fillId="2" borderId="37" xfId="1" applyNumberFormat="1" applyFont="1" applyFill="1" applyBorder="1" applyAlignment="1">
      <alignment horizontal="right" vertical="center"/>
    </xf>
    <xf numFmtId="3" fontId="14" fillId="2" borderId="32" xfId="1" applyNumberFormat="1" applyFont="1" applyFill="1" applyBorder="1" applyAlignment="1">
      <alignment horizontal="right" vertical="center"/>
    </xf>
    <xf numFmtId="3" fontId="14" fillId="2" borderId="38" xfId="1" applyNumberFormat="1" applyFont="1" applyFill="1" applyBorder="1" applyAlignment="1">
      <alignment horizontal="right" vertical="center"/>
    </xf>
    <xf numFmtId="3" fontId="14" fillId="0" borderId="32" xfId="1" applyNumberFormat="1" applyFont="1" applyFill="1" applyBorder="1" applyAlignment="1">
      <alignment horizontal="right" vertical="center"/>
    </xf>
    <xf numFmtId="3" fontId="14" fillId="2" borderId="39" xfId="1" applyNumberFormat="1" applyFont="1" applyFill="1" applyBorder="1" applyAlignment="1">
      <alignment horizontal="right" vertical="center"/>
    </xf>
    <xf numFmtId="3" fontId="24" fillId="0" borderId="37" xfId="1" applyNumberFormat="1" applyFont="1" applyFill="1" applyBorder="1" applyAlignment="1">
      <alignment horizontal="right" vertical="center"/>
    </xf>
    <xf numFmtId="3" fontId="24" fillId="2" borderId="37" xfId="1" applyNumberFormat="1" applyFont="1" applyFill="1" applyBorder="1" applyAlignment="1">
      <alignment horizontal="right" vertical="center"/>
    </xf>
    <xf numFmtId="3" fontId="14" fillId="7" borderId="38" xfId="1" applyNumberFormat="1" applyFont="1" applyFill="1" applyBorder="1" applyAlignment="1">
      <alignment horizontal="right" vertical="center"/>
    </xf>
    <xf numFmtId="3" fontId="14" fillId="2" borderId="32" xfId="1" applyNumberFormat="1" applyFont="1" applyFill="1" applyBorder="1" applyAlignment="1">
      <alignment horizontal="right" vertical="center" wrapText="1"/>
    </xf>
    <xf numFmtId="3" fontId="24" fillId="2" borderId="32" xfId="1" applyNumberFormat="1" applyFont="1" applyFill="1" applyBorder="1" applyAlignment="1">
      <alignment horizontal="right" vertical="center"/>
    </xf>
    <xf numFmtId="3" fontId="14" fillId="2" borderId="44" xfId="1" applyNumberFormat="1" applyFont="1" applyFill="1" applyBorder="1" applyAlignment="1">
      <alignment horizontal="right" vertical="center"/>
    </xf>
    <xf numFmtId="3" fontId="14" fillId="2" borderId="41" xfId="1" applyNumberFormat="1" applyFont="1" applyFill="1" applyBorder="1" applyAlignment="1">
      <alignment horizontal="right" vertical="center"/>
    </xf>
    <xf numFmtId="3" fontId="25" fillId="2" borderId="54" xfId="1" applyNumberFormat="1" applyFont="1" applyFill="1" applyBorder="1" applyAlignment="1">
      <alignment horizontal="right"/>
    </xf>
    <xf numFmtId="3" fontId="12" fillId="0" borderId="0" xfId="1" applyNumberFormat="1" applyFont="1" applyAlignment="1">
      <alignment horizontal="right"/>
    </xf>
    <xf numFmtId="3" fontId="16" fillId="4" borderId="37" xfId="0" applyNumberFormat="1" applyFont="1" applyFill="1" applyBorder="1" applyAlignment="1">
      <alignment horizontal="center" vertical="center"/>
    </xf>
    <xf numFmtId="3" fontId="17" fillId="4" borderId="43" xfId="0" applyNumberFormat="1" applyFont="1" applyFill="1" applyBorder="1" applyAlignment="1">
      <alignment vertical="center" wrapText="1"/>
    </xf>
    <xf numFmtId="3" fontId="16" fillId="2" borderId="59" xfId="0" applyNumberFormat="1" applyFont="1" applyFill="1" applyBorder="1" applyAlignment="1">
      <alignment horizontal="right" vertical="top"/>
    </xf>
    <xf numFmtId="3" fontId="16" fillId="2" borderId="42" xfId="0" applyNumberFormat="1" applyFont="1" applyFill="1" applyBorder="1" applyAlignment="1">
      <alignment horizontal="right" vertical="top"/>
    </xf>
    <xf numFmtId="3" fontId="16" fillId="2" borderId="60" xfId="0" applyNumberFormat="1" applyFont="1" applyFill="1" applyBorder="1" applyAlignment="1">
      <alignment horizontal="right" vertical="top"/>
    </xf>
    <xf numFmtId="3" fontId="16" fillId="2" borderId="61" xfId="0" applyNumberFormat="1" applyFont="1" applyFill="1" applyBorder="1" applyAlignment="1">
      <alignment horizontal="right" vertical="top"/>
    </xf>
    <xf numFmtId="3" fontId="16" fillId="2" borderId="50" xfId="0" applyNumberFormat="1" applyFont="1" applyFill="1" applyBorder="1" applyAlignment="1">
      <alignment horizontal="right" vertical="top"/>
    </xf>
    <xf numFmtId="3" fontId="16" fillId="2" borderId="38" xfId="0" applyNumberFormat="1" applyFont="1" applyFill="1" applyBorder="1" applyAlignment="1">
      <alignment horizontal="right" vertical="top"/>
    </xf>
    <xf numFmtId="3" fontId="16" fillId="2" borderId="9" xfId="1" applyNumberFormat="1" applyFont="1" applyFill="1" applyBorder="1" applyAlignment="1">
      <alignment horizontal="right" vertical="top"/>
    </xf>
    <xf numFmtId="3" fontId="16" fillId="2" borderId="6" xfId="1" applyNumberFormat="1" applyFont="1" applyFill="1" applyBorder="1" applyAlignment="1">
      <alignment horizontal="right" vertical="top"/>
    </xf>
    <xf numFmtId="3" fontId="16" fillId="2" borderId="9" xfId="0" applyNumberFormat="1" applyFont="1" applyFill="1" applyBorder="1" applyAlignment="1">
      <alignment horizontal="right" vertical="top"/>
    </xf>
    <xf numFmtId="3" fontId="17" fillId="2" borderId="51" xfId="1" applyNumberFormat="1" applyFont="1" applyFill="1" applyBorder="1" applyAlignment="1">
      <alignment horizontal="right" vertical="top"/>
    </xf>
    <xf numFmtId="3" fontId="17" fillId="2" borderId="32" xfId="0" applyNumberFormat="1" applyFont="1" applyFill="1" applyBorder="1" applyAlignment="1">
      <alignment horizontal="right" vertical="top"/>
    </xf>
    <xf numFmtId="3" fontId="17" fillId="2" borderId="9" xfId="0" applyNumberFormat="1" applyFont="1" applyFill="1" applyBorder="1" applyAlignment="1">
      <alignment horizontal="right" vertical="center"/>
    </xf>
    <xf numFmtId="3" fontId="16" fillId="2" borderId="51" xfId="1" applyNumberFormat="1" applyFont="1" applyFill="1" applyBorder="1" applyAlignment="1">
      <alignment horizontal="right" vertical="top"/>
    </xf>
    <xf numFmtId="3" fontId="16" fillId="2" borderId="38" xfId="1" applyNumberFormat="1" applyFont="1" applyFill="1" applyBorder="1" applyAlignment="1">
      <alignment horizontal="right" vertical="top"/>
    </xf>
    <xf numFmtId="3" fontId="16" fillId="2" borderId="52" xfId="1" applyNumberFormat="1" applyFont="1" applyFill="1" applyBorder="1" applyAlignment="1">
      <alignment horizontal="right" vertical="top"/>
    </xf>
    <xf numFmtId="3" fontId="17" fillId="2" borderId="51" xfId="1" applyNumberFormat="1" applyFont="1" applyFill="1" applyBorder="1" applyAlignment="1">
      <alignment vertical="top"/>
    </xf>
    <xf numFmtId="3" fontId="17" fillId="2" borderId="32" xfId="1" applyNumberFormat="1" applyFont="1" applyFill="1" applyBorder="1" applyAlignment="1">
      <alignment horizontal="right" vertical="top"/>
    </xf>
    <xf numFmtId="3" fontId="17" fillId="2" borderId="6" xfId="0" applyNumberFormat="1" applyFont="1" applyFill="1" applyBorder="1" applyAlignment="1">
      <alignment horizontal="right" vertical="top"/>
    </xf>
    <xf numFmtId="3" fontId="17" fillId="2" borderId="62" xfId="0" applyNumberFormat="1" applyFont="1" applyFill="1" applyBorder="1" applyAlignment="1">
      <alignment horizontal="right" vertical="top"/>
    </xf>
    <xf numFmtId="3" fontId="17" fillId="2" borderId="39" xfId="0" applyNumberFormat="1" applyFont="1" applyFill="1" applyBorder="1" applyAlignment="1">
      <alignment horizontal="right" vertical="top"/>
    </xf>
    <xf numFmtId="3" fontId="17" fillId="2" borderId="63" xfId="0" applyNumberFormat="1" applyFont="1" applyFill="1" applyBorder="1" applyAlignment="1">
      <alignment horizontal="right" vertical="top"/>
    </xf>
    <xf numFmtId="3" fontId="19" fillId="0" borderId="0" xfId="0" applyNumberFormat="1" applyFont="1" applyAlignment="1">
      <alignment horizontal="right"/>
    </xf>
    <xf numFmtId="3" fontId="16" fillId="2" borderId="46" xfId="0" applyNumberFormat="1" applyFont="1" applyFill="1" applyBorder="1" applyAlignment="1">
      <alignment horizontal="right" vertical="top"/>
    </xf>
    <xf numFmtId="3" fontId="16" fillId="0" borderId="46" xfId="1" applyNumberFormat="1" applyFont="1" applyFill="1" applyBorder="1" applyAlignment="1">
      <alignment horizontal="right" vertical="top"/>
    </xf>
    <xf numFmtId="3" fontId="16" fillId="2" borderId="46" xfId="1" applyNumberFormat="1" applyFont="1" applyFill="1" applyBorder="1" applyAlignment="1">
      <alignment horizontal="right" vertical="top"/>
    </xf>
    <xf numFmtId="3" fontId="16" fillId="2" borderId="32" xfId="0" applyNumberFormat="1" applyFont="1" applyFill="1" applyBorder="1" applyAlignment="1">
      <alignment horizontal="right" vertical="top"/>
    </xf>
    <xf numFmtId="3" fontId="17" fillId="2" borderId="38" xfId="1" applyNumberFormat="1" applyFont="1" applyFill="1" applyBorder="1" applyAlignment="1">
      <alignment horizontal="right" vertical="top"/>
    </xf>
    <xf numFmtId="3" fontId="16" fillId="2" borderId="32" xfId="1" applyNumberFormat="1" applyFont="1" applyFill="1" applyBorder="1" applyAlignment="1">
      <alignment horizontal="right" vertical="top"/>
    </xf>
    <xf numFmtId="3" fontId="17" fillId="2" borderId="52" xfId="1" applyNumberFormat="1" applyFont="1" applyFill="1" applyBorder="1" applyAlignment="1">
      <alignment horizontal="right" vertical="top"/>
    </xf>
    <xf numFmtId="3" fontId="17" fillId="2" borderId="9" xfId="1" applyNumberFormat="1" applyFont="1" applyFill="1" applyBorder="1" applyAlignment="1">
      <alignment horizontal="right" vertical="top"/>
    </xf>
    <xf numFmtId="3" fontId="22" fillId="0" borderId="52" xfId="0" applyNumberFormat="1" applyFont="1" applyBorder="1" applyAlignment="1">
      <alignment horizontal="right" vertical="center"/>
    </xf>
    <xf numFmtId="3" fontId="17" fillId="2" borderId="38" xfId="1" applyNumberFormat="1" applyFont="1" applyFill="1" applyBorder="1" applyAlignment="1">
      <alignment horizontal="center" vertical="top"/>
    </xf>
    <xf numFmtId="3" fontId="17" fillId="2" borderId="32" xfId="1" applyNumberFormat="1" applyFont="1" applyFill="1" applyBorder="1" applyAlignment="1">
      <alignment horizontal="center" vertical="top"/>
    </xf>
    <xf numFmtId="3" fontId="17" fillId="2" borderId="43" xfId="1" applyNumberFormat="1" applyFont="1" applyFill="1" applyBorder="1" applyAlignment="1">
      <alignment horizontal="center" vertical="top"/>
    </xf>
    <xf numFmtId="3" fontId="17" fillId="2" borderId="39" xfId="1" applyNumberFormat="1" applyFont="1" applyFill="1" applyBorder="1" applyAlignment="1">
      <alignment horizontal="center" vertical="top"/>
    </xf>
    <xf numFmtId="3" fontId="17" fillId="2" borderId="0" xfId="1" applyNumberFormat="1" applyFont="1" applyFill="1" applyBorder="1" applyAlignment="1">
      <alignment horizontal="center" vertical="top"/>
    </xf>
    <xf numFmtId="3" fontId="4" fillId="0" borderId="38" xfId="1" applyNumberFormat="1" applyFont="1" applyFill="1" applyBorder="1" applyAlignment="1">
      <alignment vertical="top"/>
    </xf>
    <xf numFmtId="3" fontId="5" fillId="2" borderId="38" xfId="1" applyNumberFormat="1" applyFont="1" applyFill="1" applyBorder="1" applyAlignment="1">
      <alignment vertical="top"/>
    </xf>
    <xf numFmtId="3" fontId="4" fillId="2" borderId="38" xfId="1" applyNumberFormat="1" applyFont="1" applyFill="1" applyBorder="1" applyAlignment="1">
      <alignment vertical="top"/>
    </xf>
    <xf numFmtId="3" fontId="4" fillId="2" borderId="38" xfId="1" applyNumberFormat="1" applyFont="1" applyFill="1" applyBorder="1" applyAlignment="1">
      <alignment horizontal="right" vertical="top"/>
    </xf>
    <xf numFmtId="3" fontId="5" fillId="2" borderId="38" xfId="1" applyNumberFormat="1" applyFont="1" applyFill="1" applyBorder="1" applyAlignment="1">
      <alignment horizontal="right" vertical="top"/>
    </xf>
    <xf numFmtId="0" fontId="26" fillId="4" borderId="1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left" vertical="center"/>
    </xf>
    <xf numFmtId="0" fontId="26" fillId="8" borderId="21" xfId="0" applyFont="1" applyFill="1" applyBorder="1" applyAlignment="1">
      <alignment horizontal="center" vertical="center"/>
    </xf>
    <xf numFmtId="0" fontId="26" fillId="8" borderId="17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left" vertical="center"/>
    </xf>
    <xf numFmtId="0" fontId="26" fillId="4" borderId="21" xfId="0" applyFont="1" applyFill="1" applyBorder="1" applyAlignment="1">
      <alignment horizontal="center" vertical="center"/>
    </xf>
    <xf numFmtId="0" fontId="26" fillId="9" borderId="16" xfId="0" applyFont="1" applyFill="1" applyBorder="1" applyAlignment="1">
      <alignment horizontal="center" vertical="center"/>
    </xf>
    <xf numFmtId="0" fontId="26" fillId="9" borderId="21" xfId="0" applyFont="1" applyFill="1" applyBorder="1" applyAlignment="1">
      <alignment horizontal="left" vertical="center"/>
    </xf>
    <xf numFmtId="0" fontId="26" fillId="9" borderId="21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wrapText="1"/>
    </xf>
    <xf numFmtId="0" fontId="22" fillId="0" borderId="12" xfId="0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wrapText="1"/>
    </xf>
    <xf numFmtId="0" fontId="22" fillId="0" borderId="18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/>
    </xf>
    <xf numFmtId="43" fontId="22" fillId="0" borderId="15" xfId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vertical="center" wrapText="1"/>
    </xf>
    <xf numFmtId="0" fontId="22" fillId="9" borderId="25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9" borderId="1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6" fillId="9" borderId="23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2" fillId="4" borderId="23" xfId="0" applyFont="1" applyFill="1" applyBorder="1" applyAlignment="1">
      <alignment horizontal="left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3" fontId="17" fillId="2" borderId="51" xfId="0" applyNumberFormat="1" applyFont="1" applyFill="1" applyBorder="1" applyAlignment="1">
      <alignment horizontal="right" vertical="top"/>
    </xf>
    <xf numFmtId="3" fontId="17" fillId="2" borderId="38" xfId="0" applyNumberFormat="1" applyFont="1" applyFill="1" applyBorder="1" applyAlignment="1">
      <alignment horizontal="right" vertical="top"/>
    </xf>
    <xf numFmtId="3" fontId="17" fillId="2" borderId="52" xfId="0" applyNumberFormat="1" applyFont="1" applyFill="1" applyBorder="1" applyAlignment="1">
      <alignment horizontal="right" vertical="top"/>
    </xf>
    <xf numFmtId="3" fontId="17" fillId="2" borderId="9" xfId="0" applyNumberFormat="1" applyFont="1" applyFill="1" applyBorder="1" applyAlignment="1">
      <alignment horizontal="right" vertical="top"/>
    </xf>
    <xf numFmtId="3" fontId="16" fillId="2" borderId="52" xfId="0" applyNumberFormat="1" applyFont="1" applyFill="1" applyBorder="1" applyAlignment="1">
      <alignment horizontal="right" vertical="top"/>
    </xf>
    <xf numFmtId="3" fontId="16" fillId="2" borderId="51" xfId="0" applyNumberFormat="1" applyFont="1" applyFill="1" applyBorder="1" applyAlignment="1">
      <alignment horizontal="right" vertical="top"/>
    </xf>
    <xf numFmtId="3" fontId="17" fillId="2" borderId="51" xfId="1" applyNumberFormat="1" applyFont="1" applyFill="1" applyBorder="1" applyAlignment="1">
      <alignment vertical="center"/>
    </xf>
    <xf numFmtId="43" fontId="22" fillId="0" borderId="18" xfId="0" applyNumberFormat="1" applyFont="1" applyBorder="1" applyAlignment="1">
      <alignment horizontal="center" vertical="center"/>
    </xf>
    <xf numFmtId="4" fontId="0" fillId="0" borderId="0" xfId="0" applyNumberFormat="1"/>
    <xf numFmtId="167" fontId="17" fillId="0" borderId="38" xfId="1" applyNumberFormat="1" applyFont="1" applyFill="1" applyBorder="1" applyAlignment="1">
      <alignment horizontal="right" vertical="top"/>
    </xf>
    <xf numFmtId="165" fontId="0" fillId="0" borderId="0" xfId="0" applyNumberFormat="1"/>
    <xf numFmtId="0" fontId="14" fillId="0" borderId="32" xfId="0" applyFont="1" applyBorder="1" applyAlignment="1">
      <alignment horizontal="left" vertical="center"/>
    </xf>
    <xf numFmtId="43" fontId="22" fillId="0" borderId="22" xfId="1" applyFont="1" applyBorder="1" applyAlignment="1">
      <alignment horizontal="center" vertical="center"/>
    </xf>
    <xf numFmtId="43" fontId="22" fillId="0" borderId="25" xfId="1" applyFont="1" applyBorder="1" applyAlignment="1">
      <alignment horizontal="center" vertical="center"/>
    </xf>
    <xf numFmtId="43" fontId="22" fillId="0" borderId="19" xfId="1" applyFont="1" applyBorder="1" applyAlignment="1">
      <alignment horizontal="center" vertical="center"/>
    </xf>
    <xf numFmtId="0" fontId="29" fillId="0" borderId="22" xfId="0" applyFont="1" applyBorder="1" applyAlignment="1">
      <alignment horizontal="center" wrapText="1"/>
    </xf>
    <xf numFmtId="3" fontId="4" fillId="0" borderId="0" xfId="0" applyNumberFormat="1" applyFont="1" applyAlignment="1">
      <alignment vertical="top" wrapText="1"/>
    </xf>
    <xf numFmtId="0" fontId="3" fillId="0" borderId="5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4" fontId="4" fillId="0" borderId="4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 indent="2"/>
    </xf>
    <xf numFmtId="0" fontId="2" fillId="0" borderId="9" xfId="0" applyFont="1" applyBorder="1" applyAlignment="1">
      <alignment horizontal="left" vertical="top" wrapText="1" indent="1"/>
    </xf>
    <xf numFmtId="3" fontId="5" fillId="0" borderId="8" xfId="0" applyNumberFormat="1" applyFont="1" applyBorder="1" applyAlignment="1">
      <alignment vertical="top" wrapText="1"/>
    </xf>
    <xf numFmtId="0" fontId="3" fillId="0" borderId="30" xfId="0" applyFont="1" applyBorder="1" applyAlignment="1">
      <alignment horizontal="left" vertical="top" wrapText="1" indent="1"/>
    </xf>
    <xf numFmtId="0" fontId="3" fillId="0" borderId="29" xfId="0" applyFont="1" applyBorder="1" applyAlignment="1">
      <alignment horizontal="left" vertical="top" wrapText="1" indent="1"/>
    </xf>
    <xf numFmtId="3" fontId="5" fillId="0" borderId="29" xfId="0" applyNumberFormat="1" applyFont="1" applyBorder="1" applyAlignment="1">
      <alignment vertical="top" wrapText="1"/>
    </xf>
    <xf numFmtId="3" fontId="5" fillId="0" borderId="30" xfId="0" applyNumberFormat="1" applyFont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65" xfId="0" applyFont="1" applyFill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3" fontId="8" fillId="0" borderId="0" xfId="0" applyNumberFormat="1" applyFont="1" applyAlignment="1">
      <alignment horizontal="justify" vertical="top" wrapText="1"/>
    </xf>
    <xf numFmtId="0" fontId="3" fillId="4" borderId="64" xfId="0" applyFont="1" applyFill="1" applyBorder="1" applyAlignment="1">
      <alignment horizontal="center" vertical="top" wrapText="1"/>
    </xf>
    <xf numFmtId="0" fontId="3" fillId="4" borderId="65" xfId="0" applyFont="1" applyFill="1" applyBorder="1" applyAlignment="1">
      <alignment horizontal="center" vertical="top" wrapText="1"/>
    </xf>
    <xf numFmtId="0" fontId="3" fillId="4" borderId="67" xfId="0" applyFont="1" applyFill="1" applyBorder="1" applyAlignment="1">
      <alignment horizontal="center" vertical="top" wrapText="1"/>
    </xf>
    <xf numFmtId="3" fontId="17" fillId="2" borderId="38" xfId="1" applyNumberFormat="1" applyFont="1" applyFill="1" applyBorder="1" applyAlignment="1">
      <alignment vertical="top"/>
    </xf>
    <xf numFmtId="0" fontId="16" fillId="4" borderId="28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3" fontId="4" fillId="0" borderId="38" xfId="1" applyNumberFormat="1" applyFont="1" applyFill="1" applyBorder="1" applyAlignment="1">
      <alignment vertical="top"/>
    </xf>
    <xf numFmtId="3" fontId="17" fillId="2" borderId="46" xfId="1" applyNumberFormat="1" applyFont="1" applyFill="1" applyBorder="1" applyAlignment="1">
      <alignment horizontal="right" vertical="center"/>
    </xf>
    <xf numFmtId="3" fontId="17" fillId="2" borderId="38" xfId="1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vertical="top"/>
    </xf>
    <xf numFmtId="0" fontId="15" fillId="2" borderId="33" xfId="0" applyFont="1" applyFill="1" applyBorder="1" applyAlignment="1">
      <alignment vertical="top"/>
    </xf>
    <xf numFmtId="0" fontId="17" fillId="2" borderId="32" xfId="0" applyFont="1" applyFill="1" applyBorder="1" applyAlignment="1">
      <alignment horizontal="left" vertical="center" indent="1"/>
    </xf>
    <xf numFmtId="3" fontId="17" fillId="0" borderId="38" xfId="1" applyNumberFormat="1" applyFont="1" applyFill="1" applyBorder="1" applyAlignment="1">
      <alignment vertical="top"/>
    </xf>
    <xf numFmtId="3" fontId="17" fillId="0" borderId="32" xfId="1" applyNumberFormat="1" applyFont="1" applyFill="1" applyBorder="1" applyAlignment="1">
      <alignment vertical="top"/>
    </xf>
    <xf numFmtId="0" fontId="16" fillId="4" borderId="34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3" fontId="16" fillId="4" borderId="42" xfId="1" applyNumberFormat="1" applyFont="1" applyFill="1" applyBorder="1" applyAlignment="1">
      <alignment horizontal="center" vertical="center"/>
    </xf>
    <xf numFmtId="3" fontId="16" fillId="4" borderId="43" xfId="1" applyNumberFormat="1" applyFont="1" applyFill="1" applyBorder="1" applyAlignment="1">
      <alignment horizontal="center" vertical="center"/>
    </xf>
    <xf numFmtId="3" fontId="24" fillId="2" borderId="38" xfId="1" applyNumberFormat="1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3" fontId="14" fillId="2" borderId="38" xfId="1" applyNumberFormat="1" applyFont="1" applyFill="1" applyBorder="1" applyAlignment="1">
      <alignment horizontal="right" vertical="center"/>
    </xf>
    <xf numFmtId="0" fontId="13" fillId="2" borderId="31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3" fontId="24" fillId="2" borderId="38" xfId="1" applyNumberFormat="1" applyFont="1" applyFill="1" applyBorder="1" applyAlignment="1">
      <alignment horizontal="right" vertical="center" wrapText="1"/>
    </xf>
    <xf numFmtId="0" fontId="24" fillId="2" borderId="31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14" fillId="2" borderId="44" xfId="0" applyFont="1" applyFill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2" borderId="49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3" fontId="11" fillId="2" borderId="38" xfId="1" applyNumberFormat="1" applyFont="1" applyFill="1" applyBorder="1" applyAlignment="1">
      <alignment horizontal="right" vertical="center"/>
    </xf>
    <xf numFmtId="3" fontId="24" fillId="0" borderId="38" xfId="1" applyNumberFormat="1" applyFont="1" applyFill="1" applyBorder="1" applyAlignment="1">
      <alignment horizontal="right" vertical="center"/>
    </xf>
    <xf numFmtId="3" fontId="24" fillId="4" borderId="42" xfId="1" applyNumberFormat="1" applyFont="1" applyFill="1" applyBorder="1" applyAlignment="1">
      <alignment horizontal="center"/>
    </xf>
    <xf numFmtId="3" fontId="24" fillId="4" borderId="43" xfId="1" applyNumberFormat="1" applyFont="1" applyFill="1" applyBorder="1" applyAlignment="1">
      <alignment horizontal="center"/>
    </xf>
    <xf numFmtId="0" fontId="13" fillId="2" borderId="34" xfId="0" applyFont="1" applyFill="1" applyBorder="1" applyAlignment="1">
      <alignment horizontal="justify" vertical="center" wrapText="1"/>
    </xf>
    <xf numFmtId="0" fontId="13" fillId="2" borderId="49" xfId="0" applyFont="1" applyFill="1" applyBorder="1" applyAlignment="1">
      <alignment horizontal="justify" vertical="center" wrapText="1"/>
    </xf>
    <xf numFmtId="0" fontId="13" fillId="2" borderId="37" xfId="0" applyFont="1" applyFill="1" applyBorder="1" applyAlignment="1">
      <alignment horizontal="justify" vertical="center" wrapText="1"/>
    </xf>
    <xf numFmtId="0" fontId="24" fillId="4" borderId="34" xfId="0" applyFont="1" applyFill="1" applyBorder="1" applyAlignment="1">
      <alignment horizontal="center" vertical="top"/>
    </xf>
    <xf numFmtId="0" fontId="24" fillId="4" borderId="49" xfId="0" applyFont="1" applyFill="1" applyBorder="1" applyAlignment="1">
      <alignment horizontal="center" vertical="top"/>
    </xf>
    <xf numFmtId="0" fontId="24" fillId="4" borderId="37" xfId="0" applyFont="1" applyFill="1" applyBorder="1" applyAlignment="1">
      <alignment horizontal="center" vertical="top"/>
    </xf>
    <xf numFmtId="0" fontId="24" fillId="4" borderId="31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6" xfId="0" applyFont="1" applyFill="1" applyBorder="1" applyAlignment="1">
      <alignment horizontal="center" vertical="top"/>
    </xf>
    <xf numFmtId="0" fontId="24" fillId="4" borderId="39" xfId="0" applyFont="1" applyFill="1" applyBorder="1" applyAlignment="1">
      <alignment horizontal="center" vertical="top"/>
    </xf>
    <xf numFmtId="0" fontId="13" fillId="4" borderId="34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3" fontId="24" fillId="4" borderId="64" xfId="1" applyNumberFormat="1" applyFont="1" applyFill="1" applyBorder="1" applyAlignment="1">
      <alignment horizontal="center"/>
    </xf>
    <xf numFmtId="3" fontId="24" fillId="4" borderId="65" xfId="1" applyNumberFormat="1" applyFont="1" applyFill="1" applyBorder="1" applyAlignment="1">
      <alignment horizontal="center"/>
    </xf>
    <xf numFmtId="3" fontId="24" fillId="4" borderId="67" xfId="1" applyNumberFormat="1" applyFont="1" applyFill="1" applyBorder="1" applyAlignment="1">
      <alignment horizontal="center"/>
    </xf>
    <xf numFmtId="3" fontId="24" fillId="4" borderId="38" xfId="1" applyNumberFormat="1" applyFont="1" applyFill="1" applyBorder="1" applyAlignment="1">
      <alignment horizontal="center"/>
    </xf>
    <xf numFmtId="0" fontId="24" fillId="4" borderId="31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32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0" fontId="24" fillId="4" borderId="36" xfId="0" applyFont="1" applyFill="1" applyBorder="1" applyAlignment="1">
      <alignment horizontal="center"/>
    </xf>
    <xf numFmtId="0" fontId="24" fillId="4" borderId="39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16" fillId="2" borderId="40" xfId="0" applyFont="1" applyFill="1" applyBorder="1" applyAlignment="1">
      <alignment horizontal="left" vertical="top"/>
    </xf>
    <xf numFmtId="0" fontId="16" fillId="2" borderId="41" xfId="0" applyFont="1" applyFill="1" applyBorder="1" applyAlignment="1">
      <alignment horizontal="left" vertical="top"/>
    </xf>
    <xf numFmtId="0" fontId="17" fillId="2" borderId="31" xfId="0" applyFont="1" applyFill="1" applyBorder="1" applyAlignment="1">
      <alignment horizontal="left" vertical="top"/>
    </xf>
    <xf numFmtId="0" fontId="17" fillId="2" borderId="32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7" fillId="2" borderId="33" xfId="0" applyFont="1" applyFill="1" applyBorder="1" applyAlignment="1">
      <alignment horizontal="left" vertical="top"/>
    </xf>
    <xf numFmtId="0" fontId="17" fillId="2" borderId="36" xfId="0" applyFont="1" applyFill="1" applyBorder="1" applyAlignment="1">
      <alignment horizontal="left" vertical="top"/>
    </xf>
    <xf numFmtId="3" fontId="16" fillId="2" borderId="38" xfId="0" applyNumberFormat="1" applyFont="1" applyFill="1" applyBorder="1" applyAlignment="1">
      <alignment horizontal="right" vertical="top"/>
    </xf>
    <xf numFmtId="3" fontId="17" fillId="2" borderId="38" xfId="1" applyNumberFormat="1" applyFont="1" applyFill="1" applyBorder="1" applyAlignment="1">
      <alignment horizontal="right" vertical="top"/>
    </xf>
    <xf numFmtId="3" fontId="16" fillId="2" borderId="51" xfId="0" applyNumberFormat="1" applyFont="1" applyFill="1" applyBorder="1" applyAlignment="1">
      <alignment horizontal="right" vertical="top"/>
    </xf>
    <xf numFmtId="0" fontId="16" fillId="2" borderId="31" xfId="0" applyFont="1" applyFill="1" applyBorder="1" applyAlignment="1">
      <alignment horizontal="left" vertical="top"/>
    </xf>
    <xf numFmtId="0" fontId="16" fillId="2" borderId="32" xfId="0" applyFont="1" applyFill="1" applyBorder="1" applyAlignment="1">
      <alignment horizontal="left" vertical="top"/>
    </xf>
    <xf numFmtId="3" fontId="16" fillId="2" borderId="52" xfId="0" applyNumberFormat="1" applyFont="1" applyFill="1" applyBorder="1" applyAlignment="1">
      <alignment horizontal="right" vertical="top"/>
    </xf>
    <xf numFmtId="0" fontId="16" fillId="2" borderId="34" xfId="0" applyFont="1" applyFill="1" applyBorder="1" applyAlignment="1">
      <alignment horizontal="left" vertical="top"/>
    </xf>
    <xf numFmtId="0" fontId="16" fillId="2" borderId="49" xfId="0" applyFont="1" applyFill="1" applyBorder="1" applyAlignment="1">
      <alignment horizontal="left" vertical="top"/>
    </xf>
    <xf numFmtId="0" fontId="16" fillId="4" borderId="34" xfId="0" applyFont="1" applyFill="1" applyBorder="1" applyAlignment="1">
      <alignment horizontal="center" vertical="top"/>
    </xf>
    <xf numFmtId="0" fontId="16" fillId="4" borderId="49" xfId="0" applyFont="1" applyFill="1" applyBorder="1" applyAlignment="1">
      <alignment horizontal="center" vertical="top"/>
    </xf>
    <xf numFmtId="0" fontId="16" fillId="4" borderId="37" xfId="0" applyFont="1" applyFill="1" applyBorder="1" applyAlignment="1">
      <alignment horizontal="center" vertical="top"/>
    </xf>
    <xf numFmtId="0" fontId="16" fillId="4" borderId="31" xfId="0" applyFont="1" applyFill="1" applyBorder="1" applyAlignment="1">
      <alignment horizontal="center" vertical="top"/>
    </xf>
    <xf numFmtId="0" fontId="16" fillId="4" borderId="0" xfId="0" applyFont="1" applyFill="1" applyAlignment="1">
      <alignment horizontal="center" vertical="top"/>
    </xf>
    <xf numFmtId="0" fontId="16" fillId="4" borderId="32" xfId="0" applyFont="1" applyFill="1" applyBorder="1" applyAlignment="1">
      <alignment horizontal="center" vertical="top"/>
    </xf>
    <xf numFmtId="0" fontId="16" fillId="4" borderId="33" xfId="0" applyFont="1" applyFill="1" applyBorder="1" applyAlignment="1">
      <alignment horizontal="center" vertical="top"/>
    </xf>
    <xf numFmtId="0" fontId="16" fillId="4" borderId="36" xfId="0" applyFont="1" applyFill="1" applyBorder="1" applyAlignment="1">
      <alignment horizontal="center" vertical="top"/>
    </xf>
    <xf numFmtId="0" fontId="16" fillId="4" borderId="39" xfId="0" applyFont="1" applyFill="1" applyBorder="1" applyAlignment="1">
      <alignment horizontal="center" vertical="top"/>
    </xf>
    <xf numFmtId="3" fontId="16" fillId="4" borderId="64" xfId="0" applyNumberFormat="1" applyFont="1" applyFill="1" applyBorder="1" applyAlignment="1">
      <alignment horizontal="center" vertical="center"/>
    </xf>
    <xf numFmtId="3" fontId="16" fillId="4" borderId="65" xfId="0" applyNumberFormat="1" applyFont="1" applyFill="1" applyBorder="1" applyAlignment="1">
      <alignment horizontal="center" vertical="center"/>
    </xf>
    <xf numFmtId="3" fontId="16" fillId="4" borderId="67" xfId="0" applyNumberFormat="1" applyFont="1" applyFill="1" applyBorder="1" applyAlignment="1">
      <alignment horizontal="center" vertical="center"/>
    </xf>
    <xf numFmtId="3" fontId="16" fillId="4" borderId="42" xfId="0" applyNumberFormat="1" applyFont="1" applyFill="1" applyBorder="1" applyAlignment="1">
      <alignment horizontal="center" vertical="center"/>
    </xf>
    <xf numFmtId="3" fontId="16" fillId="4" borderId="43" xfId="0" applyNumberFormat="1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center"/>
    </xf>
    <xf numFmtId="167" fontId="16" fillId="2" borderId="42" xfId="1" applyNumberFormat="1" applyFont="1" applyFill="1" applyBorder="1" applyAlignment="1">
      <alignment horizontal="right" vertical="top"/>
    </xf>
    <xf numFmtId="167" fontId="16" fillId="2" borderId="38" xfId="1" applyNumberFormat="1" applyFont="1" applyFill="1" applyBorder="1" applyAlignment="1">
      <alignment horizontal="right" vertical="top"/>
    </xf>
    <xf numFmtId="0" fontId="16" fillId="2" borderId="31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3" fontId="16" fillId="4" borderId="38" xfId="0" applyNumberFormat="1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justify" vertical="center" wrapText="1"/>
    </xf>
    <xf numFmtId="0" fontId="17" fillId="2" borderId="32" xfId="0" applyFont="1" applyFill="1" applyBorder="1" applyAlignment="1">
      <alignment horizontal="justify" vertical="center" wrapText="1"/>
    </xf>
    <xf numFmtId="166" fontId="16" fillId="2" borderId="38" xfId="1" applyNumberFormat="1" applyFont="1" applyFill="1" applyBorder="1" applyAlignment="1">
      <alignment horizontal="center" vertical="top"/>
    </xf>
    <xf numFmtId="166" fontId="17" fillId="2" borderId="38" xfId="1" applyNumberFormat="1" applyFont="1" applyFill="1" applyBorder="1" applyAlignment="1">
      <alignment horizontal="center" vertical="top"/>
    </xf>
    <xf numFmtId="0" fontId="26" fillId="4" borderId="26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68" xfId="0" applyFont="1" applyFill="1" applyBorder="1" applyAlignment="1">
      <alignment horizontal="center" vertical="center"/>
    </xf>
    <xf numFmtId="0" fontId="26" fillId="4" borderId="69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3" fontId="4" fillId="5" borderId="38" xfId="0" applyNumberFormat="1" applyFont="1" applyFill="1" applyBorder="1" applyAlignment="1">
      <alignment vertical="top" wrapText="1"/>
    </xf>
  </cellXfs>
  <cellStyles count="9">
    <cellStyle name="Millares" xfId="1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Normal" xfId="0" builtinId="0"/>
    <cellStyle name="Normal 2" xfId="5" xr:uid="{00000000-0005-0000-0000-000005000000}"/>
    <cellStyle name="Normal 2 14" xfId="6" xr:uid="{00000000-0005-0000-0000-000006000000}"/>
    <cellStyle name="Normal 5" xfId="7" xr:uid="{00000000-0005-0000-0000-000007000000}"/>
    <cellStyle name="Normal 5 10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77</xdr:row>
      <xdr:rowOff>28575</xdr:rowOff>
    </xdr:from>
    <xdr:ext cx="3118648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B210534-9CDC-B767-0B51-D93751AA996F}"/>
            </a:ext>
          </a:extLst>
        </xdr:cNvPr>
        <xdr:cNvSpPr txBox="1"/>
      </xdr:nvSpPr>
      <xdr:spPr>
        <a:xfrm>
          <a:off x="38101" y="158877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9525</xdr:colOff>
      <xdr:row>76</xdr:row>
      <xdr:rowOff>180975</xdr:rowOff>
    </xdr:from>
    <xdr:to>
      <xdr:col>0</xdr:col>
      <xdr:colOff>2351106</xdr:colOff>
      <xdr:row>77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6FCB801F-DFA2-E44C-34EF-7864127C25CC}"/>
            </a:ext>
          </a:extLst>
        </xdr:cNvPr>
        <xdr:cNvCxnSpPr/>
      </xdr:nvCxnSpPr>
      <xdr:spPr>
        <a:xfrm>
          <a:off x="9525" y="15849600"/>
          <a:ext cx="23526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2060575</xdr:colOff>
      <xdr:row>76</xdr:row>
      <xdr:rowOff>180975</xdr:rowOff>
    </xdr:from>
    <xdr:ext cx="3326767" cy="57150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F9D6B60-5F98-B211-F49D-ED93B687974E}"/>
            </a:ext>
          </a:extLst>
        </xdr:cNvPr>
        <xdr:cNvSpPr txBox="1"/>
      </xdr:nvSpPr>
      <xdr:spPr>
        <a:xfrm>
          <a:off x="7781925" y="158496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3</xdr:col>
      <xdr:colOff>2708275</xdr:colOff>
      <xdr:row>76</xdr:row>
      <xdr:rowOff>161925</xdr:rowOff>
    </xdr:from>
    <xdr:to>
      <xdr:col>5</xdr:col>
      <xdr:colOff>775291</xdr:colOff>
      <xdr:row>76</xdr:row>
      <xdr:rowOff>161925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F1927005-2DD6-CAAE-CA48-11E2906A22F5}"/>
            </a:ext>
          </a:extLst>
        </xdr:cNvPr>
        <xdr:cNvCxnSpPr/>
      </xdr:nvCxnSpPr>
      <xdr:spPr>
        <a:xfrm>
          <a:off x="8410575" y="16402050"/>
          <a:ext cx="2466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263525</xdr:colOff>
      <xdr:row>38</xdr:row>
      <xdr:rowOff>9525</xdr:rowOff>
    </xdr:from>
    <xdr:to>
      <xdr:col>1</xdr:col>
      <xdr:colOff>301668</xdr:colOff>
      <xdr:row>38</xdr:row>
      <xdr:rowOff>9526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56730798-0F16-77F1-EEAC-D930393F4958}"/>
            </a:ext>
          </a:extLst>
        </xdr:cNvPr>
        <xdr:cNvCxnSpPr/>
      </xdr:nvCxnSpPr>
      <xdr:spPr>
        <a:xfrm flipV="1">
          <a:off x="263525" y="7248525"/>
          <a:ext cx="213364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1111250</xdr:colOff>
      <xdr:row>38</xdr:row>
      <xdr:rowOff>9525</xdr:rowOff>
    </xdr:from>
    <xdr:to>
      <xdr:col>6</xdr:col>
      <xdr:colOff>1015586</xdr:colOff>
      <xdr:row>38</xdr:row>
      <xdr:rowOff>19050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90473E4-8F4D-54D0-3E8E-F53E05B4FB19}"/>
            </a:ext>
          </a:extLst>
        </xdr:cNvPr>
        <xdr:cNvCxnSpPr/>
      </xdr:nvCxnSpPr>
      <xdr:spPr>
        <a:xfrm flipV="1">
          <a:off x="7013575" y="6486525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752475</xdr:colOff>
      <xdr:row>38</xdr:row>
      <xdr:rowOff>0</xdr:rowOff>
    </xdr:from>
    <xdr:ext cx="3117851" cy="583924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698475F2-F903-BCD4-7E3C-C9D6F2C4BBF1}"/>
            </a:ext>
          </a:extLst>
        </xdr:cNvPr>
        <xdr:cNvSpPr txBox="1"/>
      </xdr:nvSpPr>
      <xdr:spPr>
        <a:xfrm>
          <a:off x="6657975" y="7239000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28575</xdr:colOff>
      <xdr:row>37</xdr:row>
      <xdr:rowOff>123825</xdr:rowOff>
    </xdr:from>
    <xdr:ext cx="2637344" cy="593497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93EB3991-08C4-4672-1ED1-1992D2CDCBE8}"/>
            </a:ext>
          </a:extLst>
        </xdr:cNvPr>
        <xdr:cNvSpPr txBox="1"/>
      </xdr:nvSpPr>
      <xdr:spPr>
        <a:xfrm>
          <a:off x="28575" y="7172325"/>
          <a:ext cx="2637344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198292</xdr:colOff>
      <xdr:row>101</xdr:row>
      <xdr:rowOff>9525</xdr:rowOff>
    </xdr:from>
    <xdr:to>
      <xdr:col>1</xdr:col>
      <xdr:colOff>1548641</xdr:colOff>
      <xdr:row>101</xdr:row>
      <xdr:rowOff>9526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79DA35FE-EB70-F65B-627D-0413D1A6EDDA}"/>
            </a:ext>
          </a:extLst>
        </xdr:cNvPr>
        <xdr:cNvCxnSpPr/>
      </xdr:nvCxnSpPr>
      <xdr:spPr>
        <a:xfrm flipV="1">
          <a:off x="198292" y="19250025"/>
          <a:ext cx="211234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456406</xdr:colOff>
      <xdr:row>101</xdr:row>
      <xdr:rowOff>9525</xdr:rowOff>
    </xdr:from>
    <xdr:to>
      <xdr:col>7</xdr:col>
      <xdr:colOff>1037548</xdr:colOff>
      <xdr:row>101</xdr:row>
      <xdr:rowOff>19050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C159DC65-1FAB-D958-84FF-C560B3C090BE}"/>
            </a:ext>
          </a:extLst>
        </xdr:cNvPr>
        <xdr:cNvCxnSpPr/>
      </xdr:nvCxnSpPr>
      <xdr:spPr>
        <a:xfrm flipV="1">
          <a:off x="6275387" y="18678525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111125</xdr:colOff>
      <xdr:row>101</xdr:row>
      <xdr:rowOff>8659</xdr:rowOff>
    </xdr:from>
    <xdr:ext cx="3107172" cy="583924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75534A77-B620-EEBB-8B0E-5CEBFC4D250C}"/>
            </a:ext>
          </a:extLst>
        </xdr:cNvPr>
        <xdr:cNvSpPr txBox="1"/>
      </xdr:nvSpPr>
      <xdr:spPr>
        <a:xfrm>
          <a:off x="5914159" y="19249159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112569</xdr:rowOff>
    </xdr:from>
    <xdr:ext cx="2637344" cy="593497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0378F11C-8E35-36A4-D00D-58FC11398ADB}"/>
            </a:ext>
          </a:extLst>
        </xdr:cNvPr>
        <xdr:cNvSpPr txBox="1"/>
      </xdr:nvSpPr>
      <xdr:spPr>
        <a:xfrm>
          <a:off x="0" y="19162569"/>
          <a:ext cx="2637344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192455</xdr:colOff>
      <xdr:row>44</xdr:row>
      <xdr:rowOff>9525</xdr:rowOff>
    </xdr:from>
    <xdr:to>
      <xdr:col>0</xdr:col>
      <xdr:colOff>2325293</xdr:colOff>
      <xdr:row>44</xdr:row>
      <xdr:rowOff>9526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B30542EE-C5E0-FE0E-1F14-2477DB731740}"/>
            </a:ext>
          </a:extLst>
        </xdr:cNvPr>
        <xdr:cNvCxnSpPr/>
      </xdr:nvCxnSpPr>
      <xdr:spPr>
        <a:xfrm flipV="1">
          <a:off x="192455" y="8391525"/>
          <a:ext cx="21328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704850</xdr:colOff>
      <xdr:row>44</xdr:row>
      <xdr:rowOff>9525</xdr:rowOff>
    </xdr:from>
    <xdr:to>
      <xdr:col>7</xdr:col>
      <xdr:colOff>34466</xdr:colOff>
      <xdr:row>44</xdr:row>
      <xdr:rowOff>19050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B73E9A44-821E-336F-CB1F-FB3B2A6F882E}"/>
            </a:ext>
          </a:extLst>
        </xdr:cNvPr>
        <xdr:cNvCxnSpPr/>
      </xdr:nvCxnSpPr>
      <xdr:spPr>
        <a:xfrm flipV="1">
          <a:off x="6191250" y="7629525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278947</xdr:colOff>
      <xdr:row>44</xdr:row>
      <xdr:rowOff>33111</xdr:rowOff>
    </xdr:from>
    <xdr:ext cx="3097080" cy="57150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EB0E068B-961A-F96A-D727-CB563BB72086}"/>
            </a:ext>
          </a:extLst>
        </xdr:cNvPr>
        <xdr:cNvSpPr txBox="1"/>
      </xdr:nvSpPr>
      <xdr:spPr>
        <a:xfrm>
          <a:off x="5878286" y="8402411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43</xdr:row>
      <xdr:rowOff>95249</xdr:rowOff>
    </xdr:from>
    <xdr:ext cx="2637344" cy="593497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3C17130F-CB88-3CB1-F40C-5C770780AE1F}"/>
            </a:ext>
          </a:extLst>
        </xdr:cNvPr>
        <xdr:cNvSpPr txBox="1"/>
      </xdr:nvSpPr>
      <xdr:spPr>
        <a:xfrm>
          <a:off x="0" y="8286749"/>
          <a:ext cx="2637344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2971025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3A0A842-0DC5-790F-168D-384861EB8AFA}"/>
            </a:ext>
          </a:extLst>
        </xdr:cNvPr>
        <xdr:cNvSpPr txBox="1"/>
      </xdr:nvSpPr>
      <xdr:spPr>
        <a:xfrm>
          <a:off x="0" y="91440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5</xdr:col>
      <xdr:colOff>225425</xdr:colOff>
      <xdr:row>40</xdr:row>
      <xdr:rowOff>0</xdr:rowOff>
    </xdr:from>
    <xdr:ext cx="3018272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4B57589-316D-3424-185F-5ECDABD7848D}"/>
            </a:ext>
          </a:extLst>
        </xdr:cNvPr>
        <xdr:cNvSpPr txBox="1"/>
      </xdr:nvSpPr>
      <xdr:spPr>
        <a:xfrm>
          <a:off x="5829300" y="91440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40</xdr:row>
      <xdr:rowOff>9525</xdr:rowOff>
    </xdr:from>
    <xdr:to>
      <xdr:col>1</xdr:col>
      <xdr:colOff>377825</xdr:colOff>
      <xdr:row>40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4B2098AC-FCAA-B07F-1731-54A96FD4270C}"/>
            </a:ext>
          </a:extLst>
        </xdr:cNvPr>
        <xdr:cNvCxnSpPr/>
      </xdr:nvCxnSpPr>
      <xdr:spPr>
        <a:xfrm flipV="1">
          <a:off x="85725" y="91535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920750</xdr:colOff>
      <xdr:row>40</xdr:row>
      <xdr:rowOff>9525</xdr:rowOff>
    </xdr:from>
    <xdr:to>
      <xdr:col>7</xdr:col>
      <xdr:colOff>1218838</xdr:colOff>
      <xdr:row>40</xdr:row>
      <xdr:rowOff>19050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8DCF2715-FEDA-A3EF-111F-6C60DAC88AB1}"/>
            </a:ext>
          </a:extLst>
        </xdr:cNvPr>
        <xdr:cNvCxnSpPr/>
      </xdr:nvCxnSpPr>
      <xdr:spPr>
        <a:xfrm flipV="1">
          <a:off x="6505575" y="9153525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3195929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4FB73C4-43DD-9E2D-857B-C726FA711B12}"/>
            </a:ext>
          </a:extLst>
        </xdr:cNvPr>
        <xdr:cNvSpPr txBox="1"/>
      </xdr:nvSpPr>
      <xdr:spPr>
        <a:xfrm>
          <a:off x="0" y="523875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7</xdr:col>
      <xdr:colOff>847725</xdr:colOff>
      <xdr:row>14</xdr:row>
      <xdr:rowOff>180975</xdr:rowOff>
    </xdr:from>
    <xdr:ext cx="3160562" cy="57150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3FBDBBB-7CA5-CE7F-B6BC-AE81E931C5B9}"/>
            </a:ext>
          </a:extLst>
        </xdr:cNvPr>
        <xdr:cNvSpPr txBox="1"/>
      </xdr:nvSpPr>
      <xdr:spPr>
        <a:xfrm>
          <a:off x="8248650" y="5229225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15</xdr:row>
      <xdr:rowOff>9525</xdr:rowOff>
    </xdr:from>
    <xdr:to>
      <xdr:col>1</xdr:col>
      <xdr:colOff>552078</xdr:colOff>
      <xdr:row>15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B60894C-D252-E85B-66BC-261D36AA16E1}"/>
            </a:ext>
          </a:extLst>
        </xdr:cNvPr>
        <xdr:cNvCxnSpPr/>
      </xdr:nvCxnSpPr>
      <xdr:spPr>
        <a:xfrm flipV="1">
          <a:off x="85725" y="524827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15</xdr:row>
      <xdr:rowOff>0</xdr:rowOff>
    </xdr:from>
    <xdr:to>
      <xdr:col>11</xdr:col>
      <xdr:colOff>174</xdr:colOff>
      <xdr:row>15</xdr:row>
      <xdr:rowOff>9525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4DA0B7E3-A08D-8244-9971-27AC72E23BB7}"/>
            </a:ext>
          </a:extLst>
        </xdr:cNvPr>
        <xdr:cNvCxnSpPr/>
      </xdr:nvCxnSpPr>
      <xdr:spPr>
        <a:xfrm flipV="1">
          <a:off x="8924925" y="5238750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76</xdr:row>
      <xdr:rowOff>22225</xdr:rowOff>
    </xdr:from>
    <xdr:ext cx="3127236" cy="647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FA5328B-5F6A-0063-18C2-9F90E868EA29}"/>
            </a:ext>
          </a:extLst>
        </xdr:cNvPr>
        <xdr:cNvSpPr txBox="1"/>
      </xdr:nvSpPr>
      <xdr:spPr>
        <a:xfrm>
          <a:off x="38101" y="16262350"/>
          <a:ext cx="3127236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           Dr.</a:t>
          </a:r>
          <a:r>
            <a:rPr lang="es-MX" sz="1000" baseline="0">
              <a:latin typeface="Arial" pitchFamily="34" charset="0"/>
              <a:cs typeface="Arial" pitchFamily="34" charset="0"/>
            </a:rPr>
            <a:t> Norberto Cervantes Contreras</a:t>
          </a: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Director General</a:t>
          </a:r>
          <a:endParaRPr lang="es-ES" sz="1000">
            <a:effectLst/>
          </a:endParaRPr>
        </a:p>
      </xdr:txBody>
    </xdr:sp>
    <xdr:clientData/>
  </xdr:oneCellAnchor>
  <xdr:twoCellAnchor>
    <xdr:from>
      <xdr:col>0</xdr:col>
      <xdr:colOff>327025</xdr:colOff>
      <xdr:row>76</xdr:row>
      <xdr:rowOff>22225</xdr:rowOff>
    </xdr:from>
    <xdr:to>
      <xdr:col>0</xdr:col>
      <xdr:colOff>2876421</xdr:colOff>
      <xdr:row>76</xdr:row>
      <xdr:rowOff>22225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501D5665-D523-536E-14FF-FFC398785936}"/>
            </a:ext>
          </a:extLst>
        </xdr:cNvPr>
        <xdr:cNvCxnSpPr/>
      </xdr:nvCxnSpPr>
      <xdr:spPr>
        <a:xfrm>
          <a:off x="327025" y="16262350"/>
          <a:ext cx="2549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1758950</xdr:colOff>
      <xdr:row>75</xdr:row>
      <xdr:rowOff>174625</xdr:rowOff>
    </xdr:from>
    <xdr:ext cx="3413141" cy="67601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8639C759-A298-2C5B-90E0-1C222ABD1DE4}"/>
            </a:ext>
          </a:extLst>
        </xdr:cNvPr>
        <xdr:cNvSpPr txBox="1"/>
      </xdr:nvSpPr>
      <xdr:spPr>
        <a:xfrm>
          <a:off x="7473950" y="16224250"/>
          <a:ext cx="3413141" cy="676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          C.P.Martín Hernández Bautista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Director de Administración y Finanzas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3</xdr:col>
      <xdr:colOff>2149475</xdr:colOff>
      <xdr:row>76</xdr:row>
      <xdr:rowOff>0</xdr:rowOff>
    </xdr:from>
    <xdr:to>
      <xdr:col>5</xdr:col>
      <xdr:colOff>232030</xdr:colOff>
      <xdr:row>76</xdr:row>
      <xdr:rowOff>4763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D79F9ADF-485D-3AD9-E7FF-0302FF888894}"/>
            </a:ext>
          </a:extLst>
        </xdr:cNvPr>
        <xdr:cNvCxnSpPr/>
      </xdr:nvCxnSpPr>
      <xdr:spPr>
        <a:xfrm>
          <a:off x="7864475" y="16240125"/>
          <a:ext cx="2473580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3126423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21D4795-5BF3-DA67-9257-4399BA664DE0}"/>
            </a:ext>
          </a:extLst>
        </xdr:cNvPr>
        <xdr:cNvSpPr txBox="1"/>
      </xdr:nvSpPr>
      <xdr:spPr>
        <a:xfrm>
          <a:off x="0" y="9144000"/>
          <a:ext cx="3126423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 sz="1000">
            <a:effectLst/>
          </a:endParaRP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Director General</a:t>
          </a:r>
          <a:endParaRPr lang="es-ES" sz="1000">
            <a:effectLst/>
          </a:endParaRPr>
        </a:p>
      </xdr:txBody>
    </xdr:sp>
    <xdr:clientData/>
  </xdr:oneCellAnchor>
  <xdr:oneCellAnchor>
    <xdr:from>
      <xdr:col>5</xdr:col>
      <xdr:colOff>123825</xdr:colOff>
      <xdr:row>40</xdr:row>
      <xdr:rowOff>0</xdr:rowOff>
    </xdr:from>
    <xdr:ext cx="3238537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3F085F2-C95F-74D5-9B49-94BF686BA75F}"/>
            </a:ext>
          </a:extLst>
        </xdr:cNvPr>
        <xdr:cNvSpPr txBox="1"/>
      </xdr:nvSpPr>
      <xdr:spPr>
        <a:xfrm>
          <a:off x="5715000" y="9144000"/>
          <a:ext cx="3238537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Martín Hernández Bautista</a:t>
          </a:r>
          <a:endParaRPr lang="es-MX" sz="1000">
            <a:effectLst/>
          </a:endParaRP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Director de Administración y Finanzas </a:t>
          </a:r>
          <a:endParaRPr lang="es-MX" sz="1000">
            <a:effectLst/>
          </a:endParaRPr>
        </a:p>
      </xdr:txBody>
    </xdr:sp>
    <xdr:clientData/>
  </xdr:oneCellAnchor>
  <xdr:twoCellAnchor>
    <xdr:from>
      <xdr:col>0</xdr:col>
      <xdr:colOff>85725</xdr:colOff>
      <xdr:row>40</xdr:row>
      <xdr:rowOff>3175</xdr:rowOff>
    </xdr:from>
    <xdr:to>
      <xdr:col>1</xdr:col>
      <xdr:colOff>384231</xdr:colOff>
      <xdr:row>40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193E876-D064-A728-8C6E-12848A4E50F4}"/>
            </a:ext>
          </a:extLst>
        </xdr:cNvPr>
        <xdr:cNvCxnSpPr/>
      </xdr:nvCxnSpPr>
      <xdr:spPr>
        <a:xfrm flipV="1">
          <a:off x="85725" y="9147175"/>
          <a:ext cx="211778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911225</xdr:colOff>
      <xdr:row>40</xdr:row>
      <xdr:rowOff>3175</xdr:rowOff>
    </xdr:from>
    <xdr:to>
      <xdr:col>7</xdr:col>
      <xdr:colOff>1222442</xdr:colOff>
      <xdr:row>40</xdr:row>
      <xdr:rowOff>22225</xdr:rowOff>
    </xdr:to>
    <xdr:cxnSp macro="">
      <xdr:nvCxnSpPr>
        <xdr:cNvPr id="5" name="7 Conector recto">
          <a:extLst>
            <a:ext uri="{FF2B5EF4-FFF2-40B4-BE49-F238E27FC236}">
              <a16:creationId xmlns:a16="http://schemas.microsoft.com/office/drawing/2014/main" id="{140CDAB9-7297-A4D5-439D-5344DF30609A}"/>
            </a:ext>
          </a:extLst>
        </xdr:cNvPr>
        <xdr:cNvCxnSpPr/>
      </xdr:nvCxnSpPr>
      <xdr:spPr>
        <a:xfrm flipV="1">
          <a:off x="6502400" y="9147175"/>
          <a:ext cx="2444817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3122679" cy="5715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1E59466-EED5-266F-9526-FF3C15DDF856}"/>
            </a:ext>
          </a:extLst>
        </xdr:cNvPr>
        <xdr:cNvSpPr txBox="1"/>
      </xdr:nvSpPr>
      <xdr:spPr>
        <a:xfrm>
          <a:off x="0" y="5619750"/>
          <a:ext cx="3122679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Director General</a:t>
          </a:r>
          <a:endParaRPr lang="es-ES" sz="1000">
            <a:effectLst/>
          </a:endParaRPr>
        </a:p>
      </xdr:txBody>
    </xdr:sp>
    <xdr:clientData/>
  </xdr:oneCellAnchor>
  <xdr:oneCellAnchor>
    <xdr:from>
      <xdr:col>8</xdr:col>
      <xdr:colOff>149225</xdr:colOff>
      <xdr:row>15</xdr:row>
      <xdr:rowOff>57150</xdr:rowOff>
    </xdr:from>
    <xdr:ext cx="3185252" cy="57150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D248EF1-1293-F492-6095-E123D03F03AC}"/>
            </a:ext>
          </a:extLst>
        </xdr:cNvPr>
        <xdr:cNvSpPr txBox="1"/>
      </xdr:nvSpPr>
      <xdr:spPr>
        <a:xfrm>
          <a:off x="8550275" y="5676900"/>
          <a:ext cx="3185252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C.P.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Martín Hernández Bautista</a:t>
          </a:r>
          <a:endParaRPr lang="es-MX" sz="1000">
            <a:effectLst/>
          </a:endParaRP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Director de Administración y Finanzas </a:t>
          </a:r>
          <a:endParaRPr lang="es-MX" sz="1000">
            <a:effectLst/>
          </a:endParaRPr>
        </a:p>
      </xdr:txBody>
    </xdr:sp>
    <xdr:clientData/>
  </xdr:oneCellAnchor>
  <xdr:twoCellAnchor>
    <xdr:from>
      <xdr:col>0</xdr:col>
      <xdr:colOff>85725</xdr:colOff>
      <xdr:row>15</xdr:row>
      <xdr:rowOff>3175</xdr:rowOff>
    </xdr:from>
    <xdr:to>
      <xdr:col>1</xdr:col>
      <xdr:colOff>561975</xdr:colOff>
      <xdr:row>15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6142A97-14E9-7E5D-4060-D457905A6A18}"/>
            </a:ext>
          </a:extLst>
        </xdr:cNvPr>
        <xdr:cNvCxnSpPr/>
      </xdr:nvCxnSpPr>
      <xdr:spPr>
        <a:xfrm flipV="1">
          <a:off x="85725" y="56229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307975</xdr:colOff>
      <xdr:row>15</xdr:row>
      <xdr:rowOff>0</xdr:rowOff>
    </xdr:from>
    <xdr:to>
      <xdr:col>10</xdr:col>
      <xdr:colOff>981064</xdr:colOff>
      <xdr:row>15</xdr:row>
      <xdr:rowOff>1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9255D53C-D9AA-F1D0-3111-A5FD49E64360}"/>
            </a:ext>
          </a:extLst>
        </xdr:cNvPr>
        <xdr:cNvCxnSpPr/>
      </xdr:nvCxnSpPr>
      <xdr:spPr>
        <a:xfrm>
          <a:off x="8709025" y="5619750"/>
          <a:ext cx="266381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4453164</xdr:colOff>
      <xdr:row>85</xdr:row>
      <xdr:rowOff>184151</xdr:rowOff>
    </xdr:from>
    <xdr:ext cx="2883991" cy="583924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1C4988D-DD80-6309-86E0-5B5A49FF3BAC}"/>
            </a:ext>
          </a:extLst>
        </xdr:cNvPr>
        <xdr:cNvSpPr txBox="1"/>
      </xdr:nvSpPr>
      <xdr:spPr>
        <a:xfrm>
          <a:off x="5218339" y="16022865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 sz="1000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 sz="1000">
            <a:effectLst/>
          </a:endParaRPr>
        </a:p>
      </xdr:txBody>
    </xdr:sp>
    <xdr:clientData/>
  </xdr:oneCellAnchor>
  <xdr:twoCellAnchor>
    <xdr:from>
      <xdr:col>0</xdr:col>
      <xdr:colOff>51089</xdr:colOff>
      <xdr:row>85</xdr:row>
      <xdr:rowOff>189634</xdr:rowOff>
    </xdr:from>
    <xdr:to>
      <xdr:col>1</xdr:col>
      <xdr:colOff>1824718</xdr:colOff>
      <xdr:row>86</xdr:row>
      <xdr:rowOff>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C982A7CE-FD6A-917B-9D00-2CC380983DB8}"/>
            </a:ext>
          </a:extLst>
        </xdr:cNvPr>
        <xdr:cNvCxnSpPr/>
      </xdr:nvCxnSpPr>
      <xdr:spPr>
        <a:xfrm flipV="1">
          <a:off x="51089" y="16027977"/>
          <a:ext cx="2529321" cy="8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374199</xdr:colOff>
      <xdr:row>86</xdr:row>
      <xdr:rowOff>31750</xdr:rowOff>
    </xdr:from>
    <xdr:to>
      <xdr:col>4</xdr:col>
      <xdr:colOff>871381</xdr:colOff>
      <xdr:row>86</xdr:row>
      <xdr:rowOff>31750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32687405-5143-0575-876E-1832B24C48C9}"/>
            </a:ext>
          </a:extLst>
        </xdr:cNvPr>
        <xdr:cNvCxnSpPr/>
      </xdr:nvCxnSpPr>
      <xdr:spPr>
        <a:xfrm flipV="1">
          <a:off x="6560460" y="16030121"/>
          <a:ext cx="27854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86</xdr:row>
      <xdr:rowOff>3752</xdr:rowOff>
    </xdr:from>
    <xdr:ext cx="2637344" cy="435863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66214778-DE7C-F71B-3FC9-3EACC0E3E4C6}"/>
            </a:ext>
          </a:extLst>
        </xdr:cNvPr>
        <xdr:cNvSpPr txBox="1"/>
      </xdr:nvSpPr>
      <xdr:spPr>
        <a:xfrm>
          <a:off x="0" y="16035060"/>
          <a:ext cx="2637344" cy="4358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103</xdr:row>
      <xdr:rowOff>0</xdr:rowOff>
    </xdr:from>
    <xdr:to>
      <xdr:col>2</xdr:col>
      <xdr:colOff>679908</xdr:colOff>
      <xdr:row>103</xdr:row>
      <xdr:rowOff>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FD3145CD-3A58-4250-BC84-A785A652A50B}"/>
            </a:ext>
          </a:extLst>
        </xdr:cNvPr>
        <xdr:cNvCxnSpPr/>
      </xdr:nvCxnSpPr>
      <xdr:spPr>
        <a:xfrm flipV="1">
          <a:off x="85725" y="198215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763191</xdr:colOff>
      <xdr:row>103</xdr:row>
      <xdr:rowOff>0</xdr:rowOff>
    </xdr:from>
    <xdr:to>
      <xdr:col>8</xdr:col>
      <xdr:colOff>722981</xdr:colOff>
      <xdr:row>103</xdr:row>
      <xdr:rowOff>5953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5813C75-E326-B682-EA82-2C7A1182F79F}"/>
            </a:ext>
          </a:extLst>
        </xdr:cNvPr>
        <xdr:cNvCxnSpPr/>
      </xdr:nvCxnSpPr>
      <xdr:spPr>
        <a:xfrm flipV="1">
          <a:off x="5667375" y="19567922"/>
          <a:ext cx="2434789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348457</xdr:colOff>
      <xdr:row>102</xdr:row>
      <xdr:rowOff>184547</xdr:rowOff>
    </xdr:from>
    <xdr:ext cx="3096418" cy="593992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9112CBDA-C77B-4D37-0009-3633516F3B4A}"/>
            </a:ext>
          </a:extLst>
        </xdr:cNvPr>
        <xdr:cNvSpPr txBox="1"/>
      </xdr:nvSpPr>
      <xdr:spPr>
        <a:xfrm>
          <a:off x="5268516" y="19561969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87924</xdr:rowOff>
    </xdr:from>
    <xdr:ext cx="2359269" cy="586154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15DE9A8A-67CC-09A3-BA87-64A1B85C4D7E}"/>
            </a:ext>
          </a:extLst>
        </xdr:cNvPr>
        <xdr:cNvSpPr txBox="1"/>
      </xdr:nvSpPr>
      <xdr:spPr>
        <a:xfrm>
          <a:off x="0" y="19335751"/>
          <a:ext cx="2359269" cy="5861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176</xdr:row>
      <xdr:rowOff>9525</xdr:rowOff>
    </xdr:from>
    <xdr:to>
      <xdr:col>1</xdr:col>
      <xdr:colOff>1623535</xdr:colOff>
      <xdr:row>176</xdr:row>
      <xdr:rowOff>9527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EC30F33F-7240-C3B9-052D-BD4AACEC8E4B}"/>
            </a:ext>
          </a:extLst>
        </xdr:cNvPr>
        <xdr:cNvCxnSpPr/>
      </xdr:nvCxnSpPr>
      <xdr:spPr>
        <a:xfrm flipV="1">
          <a:off x="85725" y="33537525"/>
          <a:ext cx="23050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177556</xdr:colOff>
      <xdr:row>175</xdr:row>
      <xdr:rowOff>170717</xdr:rowOff>
    </xdr:from>
    <xdr:to>
      <xdr:col>8</xdr:col>
      <xdr:colOff>22007</xdr:colOff>
      <xdr:row>175</xdr:row>
      <xdr:rowOff>180242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BA1F1EC3-515D-616F-7219-4DB905DE4BA0}"/>
            </a:ext>
          </a:extLst>
        </xdr:cNvPr>
        <xdr:cNvCxnSpPr/>
      </xdr:nvCxnSpPr>
      <xdr:spPr>
        <a:xfrm flipV="1">
          <a:off x="6855558" y="33508217"/>
          <a:ext cx="2456957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483573</xdr:colOff>
      <xdr:row>176</xdr:row>
      <xdr:rowOff>7327</xdr:rowOff>
    </xdr:from>
    <xdr:ext cx="3106721" cy="583924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A34AB876-6F26-BF3E-5891-9654CAB2ABA6}"/>
            </a:ext>
          </a:extLst>
        </xdr:cNvPr>
        <xdr:cNvSpPr txBox="1"/>
      </xdr:nvSpPr>
      <xdr:spPr>
        <a:xfrm>
          <a:off x="6279169" y="33535327"/>
          <a:ext cx="3150478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Dr.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Norberto Cervantes Contreras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175</xdr:row>
      <xdr:rowOff>112569</xdr:rowOff>
    </xdr:from>
    <xdr:ext cx="2637344" cy="593497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6B1D2C3D-8C2A-15A9-2707-453EF650D31B}"/>
            </a:ext>
          </a:extLst>
        </xdr:cNvPr>
        <xdr:cNvSpPr txBox="1"/>
      </xdr:nvSpPr>
      <xdr:spPr>
        <a:xfrm>
          <a:off x="0" y="33450069"/>
          <a:ext cx="2637344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Martin Hernández Bautista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workbookViewId="0">
      <selection activeCell="A2" sqref="A2:F2"/>
    </sheetView>
  </sheetViews>
  <sheetFormatPr baseColWidth="10" defaultRowHeight="15" x14ac:dyDescent="0.25"/>
  <cols>
    <col min="1" max="1" width="55.85546875" customWidth="1"/>
    <col min="2" max="2" width="14.42578125" customWidth="1"/>
    <col min="3" max="3" width="15.28515625" customWidth="1"/>
    <col min="4" max="4" width="51.140625" customWidth="1"/>
    <col min="5" max="5" width="14.7109375" customWidth="1"/>
    <col min="6" max="6" width="11.85546875" customWidth="1"/>
  </cols>
  <sheetData>
    <row r="1" spans="1:6" x14ac:dyDescent="0.25">
      <c r="A1" s="397" t="s">
        <v>389</v>
      </c>
      <c r="B1" s="398"/>
      <c r="C1" s="398"/>
      <c r="D1" s="398"/>
      <c r="E1" s="398"/>
      <c r="F1" s="399"/>
    </row>
    <row r="2" spans="1:6" x14ac:dyDescent="0.25">
      <c r="A2" s="400" t="s">
        <v>390</v>
      </c>
      <c r="B2" s="401"/>
      <c r="C2" s="401"/>
      <c r="D2" s="401"/>
      <c r="E2" s="401"/>
      <c r="F2" s="402"/>
    </row>
    <row r="3" spans="1:6" x14ac:dyDescent="0.25">
      <c r="A3" s="400" t="str">
        <f>+FORMATO4!A3</f>
        <v>Del 1 de enero al 30 de junio de 2024</v>
      </c>
      <c r="B3" s="401"/>
      <c r="C3" s="401"/>
      <c r="D3" s="401"/>
      <c r="E3" s="401"/>
      <c r="F3" s="402"/>
    </row>
    <row r="4" spans="1:6" x14ac:dyDescent="0.25">
      <c r="A4" s="400" t="s">
        <v>1</v>
      </c>
      <c r="B4" s="401"/>
      <c r="C4" s="401"/>
      <c r="D4" s="401"/>
      <c r="E4" s="401"/>
      <c r="F4" s="402"/>
    </row>
    <row r="5" spans="1:6" ht="33.75" x14ac:dyDescent="0.25">
      <c r="A5" s="77" t="s">
        <v>2</v>
      </c>
      <c r="B5" s="78" t="s">
        <v>558</v>
      </c>
      <c r="C5" s="78" t="s">
        <v>559</v>
      </c>
      <c r="D5" s="193" t="s">
        <v>2</v>
      </c>
      <c r="E5" s="78" t="s">
        <v>558</v>
      </c>
      <c r="F5" s="79" t="s">
        <v>559</v>
      </c>
    </row>
    <row r="6" spans="1:6" x14ac:dyDescent="0.25">
      <c r="A6" s="80" t="s">
        <v>391</v>
      </c>
      <c r="B6" s="81"/>
      <c r="C6" s="82"/>
      <c r="D6" s="83" t="s">
        <v>392</v>
      </c>
      <c r="E6" s="84"/>
      <c r="F6" s="85"/>
    </row>
    <row r="7" spans="1:6" x14ac:dyDescent="0.25">
      <c r="A7" s="86" t="s">
        <v>393</v>
      </c>
      <c r="B7" s="87"/>
      <c r="C7" s="88"/>
      <c r="D7" s="89" t="s">
        <v>394</v>
      </c>
      <c r="E7" s="90"/>
      <c r="F7" s="91"/>
    </row>
    <row r="8" spans="1:6" ht="22.5" x14ac:dyDescent="0.25">
      <c r="A8" s="92" t="s">
        <v>395</v>
      </c>
      <c r="B8" s="93">
        <f>SUM(B9:B15)</f>
        <v>26052481</v>
      </c>
      <c r="C8" s="93">
        <f>SUM(C9:C15)</f>
        <v>29555774</v>
      </c>
      <c r="D8" s="94" t="s">
        <v>396</v>
      </c>
      <c r="E8" s="95">
        <f>SUM(E9:E17)</f>
        <v>10216427</v>
      </c>
      <c r="F8" s="93">
        <f>SUM(F9:F17)</f>
        <v>33073752</v>
      </c>
    </row>
    <row r="9" spans="1:6" x14ac:dyDescent="0.25">
      <c r="A9" s="96" t="s">
        <v>397</v>
      </c>
      <c r="B9" s="97">
        <v>58000</v>
      </c>
      <c r="C9" s="88">
        <v>0</v>
      </c>
      <c r="D9" s="98" t="s">
        <v>398</v>
      </c>
      <c r="E9" s="97"/>
      <c r="F9" s="88"/>
    </row>
    <row r="10" spans="1:6" x14ac:dyDescent="0.25">
      <c r="A10" s="96" t="s">
        <v>399</v>
      </c>
      <c r="B10" s="97">
        <v>25994481</v>
      </c>
      <c r="C10" s="97">
        <v>29555774</v>
      </c>
      <c r="D10" s="98" t="s">
        <v>400</v>
      </c>
      <c r="E10" s="97">
        <v>1019253</v>
      </c>
      <c r="F10" s="97">
        <v>3028768</v>
      </c>
    </row>
    <row r="11" spans="1:6" x14ac:dyDescent="0.25">
      <c r="A11" s="96" t="s">
        <v>401</v>
      </c>
      <c r="B11" s="97"/>
      <c r="C11" s="88"/>
      <c r="D11" s="98" t="s">
        <v>402</v>
      </c>
      <c r="E11" s="97"/>
      <c r="F11" s="88"/>
    </row>
    <row r="12" spans="1:6" x14ac:dyDescent="0.25">
      <c r="A12" s="96" t="s">
        <v>403</v>
      </c>
      <c r="B12" s="97"/>
      <c r="C12" s="88"/>
      <c r="D12" s="98" t="s">
        <v>404</v>
      </c>
      <c r="E12" s="97"/>
      <c r="F12" s="88"/>
    </row>
    <row r="13" spans="1:6" x14ac:dyDescent="0.25">
      <c r="A13" s="96" t="s">
        <v>405</v>
      </c>
      <c r="B13" s="97"/>
      <c r="C13" s="88"/>
      <c r="D13" s="98" t="s">
        <v>406</v>
      </c>
      <c r="E13" s="97"/>
      <c r="F13" s="88"/>
    </row>
    <row r="14" spans="1:6" ht="22.5" x14ac:dyDescent="0.25">
      <c r="A14" s="96" t="s">
        <v>407</v>
      </c>
      <c r="B14" s="97"/>
      <c r="C14" s="88"/>
      <c r="D14" s="98" t="s">
        <v>408</v>
      </c>
      <c r="E14" s="97"/>
      <c r="F14" s="88"/>
    </row>
    <row r="15" spans="1:6" x14ac:dyDescent="0.25">
      <c r="A15" s="96" t="s">
        <v>409</v>
      </c>
      <c r="B15" s="97"/>
      <c r="C15" s="88"/>
      <c r="D15" s="98" t="s">
        <v>410</v>
      </c>
      <c r="E15" s="97">
        <v>8693630</v>
      </c>
      <c r="F15" s="97">
        <v>30044984</v>
      </c>
    </row>
    <row r="16" spans="1:6" x14ac:dyDescent="0.25">
      <c r="A16" s="92" t="s">
        <v>411</v>
      </c>
      <c r="B16" s="93">
        <f>SUM(B17:B23)</f>
        <v>56312500</v>
      </c>
      <c r="C16" s="93">
        <f>SUM(C17:C23)</f>
        <v>59564390</v>
      </c>
      <c r="D16" s="98" t="s">
        <v>412</v>
      </c>
      <c r="E16" s="97"/>
      <c r="F16" s="97"/>
    </row>
    <row r="17" spans="1:6" x14ac:dyDescent="0.25">
      <c r="A17" s="96" t="s">
        <v>413</v>
      </c>
      <c r="B17" s="97"/>
      <c r="C17" s="88"/>
      <c r="D17" s="98" t="s">
        <v>414</v>
      </c>
      <c r="E17" s="97">
        <v>503544</v>
      </c>
      <c r="F17" s="97">
        <v>0</v>
      </c>
    </row>
    <row r="18" spans="1:6" x14ac:dyDescent="0.25">
      <c r="A18" s="96" t="s">
        <v>415</v>
      </c>
      <c r="B18" s="97"/>
      <c r="C18" s="88"/>
      <c r="D18" s="94" t="s">
        <v>416</v>
      </c>
      <c r="E18" s="95">
        <f>SUM(E19:E21)</f>
        <v>0</v>
      </c>
      <c r="F18" s="93">
        <f>SUM(F19:F21)</f>
        <v>0</v>
      </c>
    </row>
    <row r="19" spans="1:6" x14ac:dyDescent="0.25">
      <c r="A19" s="96" t="s">
        <v>417</v>
      </c>
      <c r="B19" s="97">
        <v>56352184</v>
      </c>
      <c r="C19" s="97">
        <v>59564390</v>
      </c>
      <c r="D19" s="98" t="s">
        <v>418</v>
      </c>
      <c r="E19" s="97"/>
      <c r="F19" s="88"/>
    </row>
    <row r="20" spans="1:6" ht="22.5" x14ac:dyDescent="0.25">
      <c r="A20" s="96" t="s">
        <v>419</v>
      </c>
      <c r="B20" s="97"/>
      <c r="C20" s="88"/>
      <c r="D20" s="98" t="s">
        <v>420</v>
      </c>
      <c r="E20" s="97"/>
      <c r="F20" s="88"/>
    </row>
    <row r="21" spans="1:6" x14ac:dyDescent="0.25">
      <c r="A21" s="96" t="s">
        <v>421</v>
      </c>
      <c r="B21" s="90"/>
      <c r="C21" s="91"/>
      <c r="D21" s="98" t="s">
        <v>422</v>
      </c>
      <c r="E21" s="97"/>
      <c r="F21" s="88"/>
    </row>
    <row r="22" spans="1:6" x14ac:dyDescent="0.25">
      <c r="A22" s="96" t="s">
        <v>423</v>
      </c>
      <c r="B22" s="90"/>
      <c r="C22" s="91"/>
      <c r="D22" s="94" t="s">
        <v>424</v>
      </c>
      <c r="E22" s="95">
        <f>SUM(E23:E24)</f>
        <v>0</v>
      </c>
      <c r="F22" s="93">
        <f>SUM(F23:F24)</f>
        <v>0</v>
      </c>
    </row>
    <row r="23" spans="1:6" x14ac:dyDescent="0.25">
      <c r="A23" s="96" t="s">
        <v>425</v>
      </c>
      <c r="B23" s="97">
        <v>-39684</v>
      </c>
      <c r="C23" s="97">
        <v>0</v>
      </c>
      <c r="D23" s="98" t="s">
        <v>426</v>
      </c>
      <c r="E23" s="97"/>
      <c r="F23" s="88"/>
    </row>
    <row r="24" spans="1:6" x14ac:dyDescent="0.25">
      <c r="A24" s="92" t="s">
        <v>427</v>
      </c>
      <c r="B24" s="93">
        <f>SUM(B25:B29)</f>
        <v>0</v>
      </c>
      <c r="C24" s="93">
        <f>SUM(C25:C29)</f>
        <v>0</v>
      </c>
      <c r="D24" s="98" t="s">
        <v>428</v>
      </c>
      <c r="E24" s="97"/>
      <c r="F24" s="88"/>
    </row>
    <row r="25" spans="1:6" ht="22.5" x14ac:dyDescent="0.25">
      <c r="A25" s="96" t="s">
        <v>429</v>
      </c>
      <c r="B25" s="97">
        <v>0</v>
      </c>
      <c r="C25" s="97">
        <v>0</v>
      </c>
      <c r="D25" s="94" t="s">
        <v>430</v>
      </c>
      <c r="E25" s="97"/>
      <c r="F25" s="88"/>
    </row>
    <row r="26" spans="1:6" ht="22.5" x14ac:dyDescent="0.25">
      <c r="A26" s="96" t="s">
        <v>431</v>
      </c>
      <c r="B26" s="97"/>
      <c r="C26" s="88"/>
      <c r="D26" s="94" t="s">
        <v>432</v>
      </c>
      <c r="E26" s="95">
        <f>SUM(E27:E29)</f>
        <v>0</v>
      </c>
      <c r="F26" s="93">
        <f>SUM(F27:F29)</f>
        <v>0</v>
      </c>
    </row>
    <row r="27" spans="1:6" ht="22.5" x14ac:dyDescent="0.25">
      <c r="A27" s="96" t="s">
        <v>433</v>
      </c>
      <c r="B27" s="97"/>
      <c r="C27" s="88"/>
      <c r="D27" s="98" t="s">
        <v>434</v>
      </c>
      <c r="E27" s="97"/>
      <c r="F27" s="88"/>
    </row>
    <row r="28" spans="1:6" x14ac:dyDescent="0.25">
      <c r="A28" s="96" t="s">
        <v>435</v>
      </c>
      <c r="B28" s="97"/>
      <c r="C28" s="88"/>
      <c r="D28" s="98" t="s">
        <v>436</v>
      </c>
      <c r="E28" s="97"/>
      <c r="F28" s="88"/>
    </row>
    <row r="29" spans="1:6" x14ac:dyDescent="0.25">
      <c r="A29" s="96" t="s">
        <v>437</v>
      </c>
      <c r="B29" s="97"/>
      <c r="C29" s="88"/>
      <c r="D29" s="98" t="s">
        <v>438</v>
      </c>
      <c r="E29" s="97"/>
      <c r="F29" s="88"/>
    </row>
    <row r="30" spans="1:6" ht="22.5" x14ac:dyDescent="0.25">
      <c r="A30" s="92" t="s">
        <v>439</v>
      </c>
      <c r="B30" s="93">
        <f>SUM(B31:B35)</f>
        <v>0</v>
      </c>
      <c r="C30" s="93">
        <f>SUM(C31:C35)</f>
        <v>0</v>
      </c>
      <c r="D30" s="94" t="s">
        <v>440</v>
      </c>
      <c r="E30" s="95">
        <f>SUM(E31:E36)</f>
        <v>0</v>
      </c>
      <c r="F30" s="93">
        <f>SUM(F31:F36)</f>
        <v>0</v>
      </c>
    </row>
    <row r="31" spans="1:6" x14ac:dyDescent="0.25">
      <c r="A31" s="96" t="s">
        <v>441</v>
      </c>
      <c r="B31" s="97"/>
      <c r="C31" s="88"/>
      <c r="D31" s="98" t="s">
        <v>442</v>
      </c>
      <c r="E31" s="97"/>
      <c r="F31" s="88"/>
    </row>
    <row r="32" spans="1:6" x14ac:dyDescent="0.25">
      <c r="A32" s="96" t="s">
        <v>443</v>
      </c>
      <c r="B32" s="97"/>
      <c r="C32" s="88"/>
      <c r="D32" s="98" t="s">
        <v>444</v>
      </c>
      <c r="E32" s="97"/>
      <c r="F32" s="88"/>
    </row>
    <row r="33" spans="1:6" x14ac:dyDescent="0.25">
      <c r="A33" s="96" t="s">
        <v>445</v>
      </c>
      <c r="B33" s="97"/>
      <c r="C33" s="88"/>
      <c r="D33" s="98" t="s">
        <v>446</v>
      </c>
      <c r="E33" s="97"/>
      <c r="F33" s="88"/>
    </row>
    <row r="34" spans="1:6" ht="22.5" x14ac:dyDescent="0.25">
      <c r="A34" s="96" t="s">
        <v>447</v>
      </c>
      <c r="B34" s="97"/>
      <c r="C34" s="88"/>
      <c r="D34" s="98" t="s">
        <v>448</v>
      </c>
      <c r="E34" s="97"/>
      <c r="F34" s="88"/>
    </row>
    <row r="35" spans="1:6" ht="22.5" x14ac:dyDescent="0.25">
      <c r="A35" s="96" t="s">
        <v>449</v>
      </c>
      <c r="B35" s="97"/>
      <c r="C35" s="88"/>
      <c r="D35" s="99" t="s">
        <v>450</v>
      </c>
      <c r="E35" s="97"/>
      <c r="F35" s="88"/>
    </row>
    <row r="36" spans="1:6" x14ac:dyDescent="0.25">
      <c r="A36" s="100" t="s">
        <v>451</v>
      </c>
      <c r="B36" s="93">
        <v>0</v>
      </c>
      <c r="C36" s="93">
        <v>0</v>
      </c>
      <c r="D36" s="99" t="s">
        <v>452</v>
      </c>
      <c r="E36" s="93"/>
      <c r="F36" s="93"/>
    </row>
    <row r="37" spans="1:6" x14ac:dyDescent="0.25">
      <c r="A37" s="100" t="s">
        <v>453</v>
      </c>
      <c r="B37" s="88"/>
      <c r="C37" s="88"/>
      <c r="D37" s="100" t="s">
        <v>454</v>
      </c>
      <c r="E37" s="93">
        <f>SUM(E38:E40)</f>
        <v>0</v>
      </c>
      <c r="F37" s="179">
        <f>SUM(F38:F40)</f>
        <v>0</v>
      </c>
    </row>
    <row r="38" spans="1:6" ht="22.5" x14ac:dyDescent="0.25">
      <c r="A38" s="99" t="s">
        <v>455</v>
      </c>
      <c r="B38" s="97"/>
      <c r="C38" s="88"/>
      <c r="D38" s="98" t="s">
        <v>456</v>
      </c>
      <c r="E38" s="97"/>
      <c r="F38" s="88"/>
    </row>
    <row r="39" spans="1:6" x14ac:dyDescent="0.25">
      <c r="A39" s="96" t="s">
        <v>457</v>
      </c>
      <c r="B39" s="97"/>
      <c r="C39" s="88"/>
      <c r="D39" s="98" t="s">
        <v>458</v>
      </c>
      <c r="E39" s="97"/>
      <c r="F39" s="88"/>
    </row>
    <row r="40" spans="1:6" x14ac:dyDescent="0.25">
      <c r="A40" s="92" t="s">
        <v>459</v>
      </c>
      <c r="B40" s="97"/>
      <c r="C40" s="93">
        <f>SUM(C41:C44)</f>
        <v>0</v>
      </c>
      <c r="D40" s="98" t="s">
        <v>460</v>
      </c>
      <c r="E40" s="97"/>
      <c r="F40" s="88"/>
    </row>
    <row r="41" spans="1:6" x14ac:dyDescent="0.25">
      <c r="A41" s="96" t="s">
        <v>461</v>
      </c>
      <c r="B41" s="97"/>
      <c r="C41" s="88"/>
      <c r="D41" s="94" t="s">
        <v>462</v>
      </c>
      <c r="E41" s="95">
        <f>SUM(E42:E44)</f>
        <v>0</v>
      </c>
      <c r="F41" s="93">
        <f>SUM(F42:F44)</f>
        <v>0</v>
      </c>
    </row>
    <row r="42" spans="1:6" x14ac:dyDescent="0.25">
      <c r="A42" s="96" t="s">
        <v>463</v>
      </c>
      <c r="B42" s="97"/>
      <c r="C42" s="88"/>
      <c r="D42" s="98" t="s">
        <v>464</v>
      </c>
      <c r="E42" s="97"/>
      <c r="F42" s="88"/>
    </row>
    <row r="43" spans="1:6" ht="22.5" x14ac:dyDescent="0.25">
      <c r="A43" s="96" t="s">
        <v>465</v>
      </c>
      <c r="B43" s="97"/>
      <c r="C43" s="88"/>
      <c r="D43" s="98" t="s">
        <v>466</v>
      </c>
      <c r="E43" s="97"/>
      <c r="F43" s="88"/>
    </row>
    <row r="44" spans="1:6" x14ac:dyDescent="0.25">
      <c r="A44" s="96" t="s">
        <v>467</v>
      </c>
      <c r="B44" s="97"/>
      <c r="C44" s="88"/>
      <c r="D44" s="98" t="s">
        <v>468</v>
      </c>
      <c r="E44" s="97"/>
      <c r="F44" s="88"/>
    </row>
    <row r="45" spans="1:6" ht="22.5" x14ac:dyDescent="0.25">
      <c r="A45" s="176" t="s">
        <v>469</v>
      </c>
      <c r="B45" s="101">
        <f>+B8+B16+B24+B36</f>
        <v>82364981</v>
      </c>
      <c r="C45" s="101">
        <f>+C8+C16+C24+C36</f>
        <v>89120164</v>
      </c>
      <c r="D45" s="177" t="s">
        <v>470</v>
      </c>
      <c r="E45" s="101">
        <f>+E8+E18+E22+E26+E30+E37+E41</f>
        <v>10216427</v>
      </c>
      <c r="F45" s="101">
        <f>+F8+F18+F22+F26+F30+F37+F41</f>
        <v>33073752</v>
      </c>
    </row>
    <row r="46" spans="1:6" x14ac:dyDescent="0.25">
      <c r="A46" s="86"/>
      <c r="B46" s="95"/>
      <c r="C46" s="179"/>
      <c r="D46" s="89"/>
      <c r="E46" s="178"/>
      <c r="F46" s="179"/>
    </row>
    <row r="47" spans="1:6" x14ac:dyDescent="0.25">
      <c r="A47" s="180" t="s">
        <v>471</v>
      </c>
      <c r="B47" s="181"/>
      <c r="C47" s="182"/>
      <c r="D47" s="183" t="s">
        <v>472</v>
      </c>
      <c r="E47" s="184"/>
      <c r="F47" s="182"/>
    </row>
    <row r="48" spans="1:6" x14ac:dyDescent="0.25">
      <c r="A48" s="92" t="s">
        <v>473</v>
      </c>
      <c r="B48" s="102"/>
      <c r="C48" s="103"/>
      <c r="D48" s="106" t="s">
        <v>474</v>
      </c>
      <c r="E48" s="105"/>
      <c r="F48" s="103"/>
    </row>
    <row r="49" spans="1:6" x14ac:dyDescent="0.25">
      <c r="A49" s="92" t="s">
        <v>475</v>
      </c>
      <c r="B49" s="102"/>
      <c r="C49" s="103"/>
      <c r="D49" s="106" t="s">
        <v>476</v>
      </c>
      <c r="E49" s="105"/>
      <c r="F49" s="103"/>
    </row>
    <row r="50" spans="1:6" x14ac:dyDescent="0.25">
      <c r="A50" s="92" t="s">
        <v>477</v>
      </c>
      <c r="B50" s="102">
        <v>37351790</v>
      </c>
      <c r="C50" s="88">
        <v>37351790</v>
      </c>
      <c r="D50" s="106" t="s">
        <v>478</v>
      </c>
      <c r="E50" s="105"/>
      <c r="F50" s="103"/>
    </row>
    <row r="51" spans="1:6" x14ac:dyDescent="0.25">
      <c r="A51" s="92" t="s">
        <v>479</v>
      </c>
      <c r="B51" s="102">
        <v>109221963</v>
      </c>
      <c r="C51" s="88">
        <v>109213321</v>
      </c>
      <c r="D51" s="106" t="s">
        <v>480</v>
      </c>
      <c r="E51" s="105"/>
      <c r="F51" s="103"/>
    </row>
    <row r="52" spans="1:6" ht="22.5" x14ac:dyDescent="0.25">
      <c r="A52" s="92" t="s">
        <v>481</v>
      </c>
      <c r="B52" s="102">
        <v>2947451</v>
      </c>
      <c r="C52" s="103">
        <v>2947451</v>
      </c>
      <c r="D52" s="106" t="s">
        <v>482</v>
      </c>
      <c r="E52" s="105"/>
      <c r="F52" s="103"/>
    </row>
    <row r="53" spans="1:6" x14ac:dyDescent="0.25">
      <c r="A53" s="92" t="s">
        <v>483</v>
      </c>
      <c r="B53" s="102"/>
      <c r="C53" s="103"/>
      <c r="D53" s="106" t="s">
        <v>484</v>
      </c>
      <c r="E53" s="105"/>
      <c r="F53" s="103"/>
    </row>
    <row r="54" spans="1:6" x14ac:dyDescent="0.25">
      <c r="A54" s="92" t="s">
        <v>485</v>
      </c>
      <c r="B54" s="102"/>
      <c r="C54" s="103"/>
      <c r="D54" s="107"/>
      <c r="E54" s="105"/>
      <c r="F54" s="103"/>
    </row>
    <row r="55" spans="1:6" x14ac:dyDescent="0.25">
      <c r="A55" s="92" t="s">
        <v>486</v>
      </c>
      <c r="B55" s="102"/>
      <c r="C55" s="103"/>
      <c r="D55" s="104" t="s">
        <v>487</v>
      </c>
      <c r="E55" s="108">
        <f>SUM(E48:E53)</f>
        <v>0</v>
      </c>
      <c r="F55" s="109">
        <f>SUM(F48:F53)</f>
        <v>0</v>
      </c>
    </row>
    <row r="56" spans="1:6" x14ac:dyDescent="0.25">
      <c r="A56" s="92" t="s">
        <v>488</v>
      </c>
      <c r="B56" s="102"/>
      <c r="C56" s="103"/>
      <c r="D56" s="110" t="s">
        <v>489</v>
      </c>
      <c r="E56" s="108">
        <f>+E45+E55</f>
        <v>10216427</v>
      </c>
      <c r="F56" s="109">
        <f>+F45+F55</f>
        <v>33073752</v>
      </c>
    </row>
    <row r="57" spans="1:6" ht="22.5" x14ac:dyDescent="0.25">
      <c r="A57" s="86" t="s">
        <v>490</v>
      </c>
      <c r="B57" s="109">
        <f>SUM(B48:B56)</f>
        <v>149521204</v>
      </c>
      <c r="C57" s="109">
        <f>SUM(C48:C56)</f>
        <v>149512562</v>
      </c>
      <c r="D57" s="110" t="s">
        <v>491</v>
      </c>
      <c r="E57" s="105"/>
      <c r="F57" s="103"/>
    </row>
    <row r="58" spans="1:6" x14ac:dyDescent="0.25">
      <c r="A58" s="86" t="s">
        <v>492</v>
      </c>
      <c r="B58" s="109">
        <f>+B45+B57</f>
        <v>231886185</v>
      </c>
      <c r="C58" s="109">
        <f>+C45+C57</f>
        <v>238632726</v>
      </c>
      <c r="D58" s="110" t="s">
        <v>493</v>
      </c>
      <c r="E58" s="108">
        <f>SUM(E59:E61)</f>
        <v>0</v>
      </c>
      <c r="F58" s="109">
        <f>SUM(F59:F61)</f>
        <v>0</v>
      </c>
    </row>
    <row r="59" spans="1:6" x14ac:dyDescent="0.25">
      <c r="A59" s="111"/>
      <c r="B59" s="112"/>
      <c r="C59" s="113"/>
      <c r="D59" s="106" t="s">
        <v>494</v>
      </c>
      <c r="E59" s="105">
        <v>0</v>
      </c>
      <c r="F59" s="103"/>
    </row>
    <row r="60" spans="1:6" x14ac:dyDescent="0.25">
      <c r="A60" s="111"/>
      <c r="B60" s="114"/>
      <c r="C60" s="115"/>
      <c r="D60" s="106" t="s">
        <v>495</v>
      </c>
      <c r="E60" s="105">
        <v>0</v>
      </c>
      <c r="F60" s="103"/>
    </row>
    <row r="61" spans="1:6" x14ac:dyDescent="0.25">
      <c r="A61" s="111"/>
      <c r="B61" s="114"/>
      <c r="C61" s="115"/>
      <c r="D61" s="106" t="s">
        <v>496</v>
      </c>
      <c r="E61" s="105"/>
      <c r="F61" s="103"/>
    </row>
    <row r="62" spans="1:6" ht="22.5" x14ac:dyDescent="0.25">
      <c r="A62" s="111"/>
      <c r="B62" s="114"/>
      <c r="C62" s="115"/>
      <c r="D62" s="110" t="s">
        <v>497</v>
      </c>
      <c r="E62" s="108">
        <f>SUM(E63:E67)</f>
        <v>221669758</v>
      </c>
      <c r="F62" s="109">
        <f>SUM(F63:F67)</f>
        <v>205558974</v>
      </c>
    </row>
    <row r="63" spans="1:6" x14ac:dyDescent="0.25">
      <c r="A63" s="111"/>
      <c r="B63" s="114"/>
      <c r="C63" s="115"/>
      <c r="D63" s="106" t="s">
        <v>498</v>
      </c>
      <c r="E63" s="105">
        <v>17312764</v>
      </c>
      <c r="F63" s="103">
        <v>10019191</v>
      </c>
    </row>
    <row r="64" spans="1:6" x14ac:dyDescent="0.25">
      <c r="A64" s="111"/>
      <c r="B64" s="114"/>
      <c r="C64" s="115"/>
      <c r="D64" s="106" t="s">
        <v>499</v>
      </c>
      <c r="E64" s="105">
        <v>55218493</v>
      </c>
      <c r="F64" s="103">
        <v>48918202</v>
      </c>
    </row>
    <row r="65" spans="1:6" x14ac:dyDescent="0.25">
      <c r="A65" s="111"/>
      <c r="B65" s="114"/>
      <c r="C65" s="115"/>
      <c r="D65" s="106" t="s">
        <v>500</v>
      </c>
      <c r="E65" s="105">
        <v>0</v>
      </c>
      <c r="F65" s="103"/>
    </row>
    <row r="66" spans="1:6" x14ac:dyDescent="0.25">
      <c r="A66" s="111"/>
      <c r="B66" s="116"/>
      <c r="C66" s="117"/>
      <c r="D66" s="106" t="s">
        <v>501</v>
      </c>
      <c r="E66" s="105">
        <v>0</v>
      </c>
      <c r="F66" s="103">
        <v>0</v>
      </c>
    </row>
    <row r="67" spans="1:6" x14ac:dyDescent="0.25">
      <c r="A67" s="111"/>
      <c r="B67" s="114"/>
      <c r="C67" s="117"/>
      <c r="D67" s="106" t="s">
        <v>502</v>
      </c>
      <c r="E67" s="105">
        <v>149138501</v>
      </c>
      <c r="F67" s="103">
        <v>146621581</v>
      </c>
    </row>
    <row r="68" spans="1:6" ht="22.5" x14ac:dyDescent="0.25">
      <c r="A68" s="111"/>
      <c r="B68" s="114"/>
      <c r="C68" s="117"/>
      <c r="D68" s="104" t="s">
        <v>503</v>
      </c>
      <c r="E68" s="108">
        <f>SUM(E69:E70)</f>
        <v>0</v>
      </c>
      <c r="F68" s="109">
        <f>SUM(F69:F70)</f>
        <v>0</v>
      </c>
    </row>
    <row r="69" spans="1:6" x14ac:dyDescent="0.25">
      <c r="A69" s="111"/>
      <c r="B69" s="118"/>
      <c r="C69" s="117"/>
      <c r="D69" s="106" t="s">
        <v>504</v>
      </c>
      <c r="E69" s="105"/>
      <c r="F69" s="103"/>
    </row>
    <row r="70" spans="1:6" x14ac:dyDescent="0.25">
      <c r="A70" s="111"/>
      <c r="B70" s="118"/>
      <c r="C70" s="117"/>
      <c r="D70" s="106" t="s">
        <v>505</v>
      </c>
      <c r="E70" s="105"/>
      <c r="F70" s="103"/>
    </row>
    <row r="71" spans="1:6" x14ac:dyDescent="0.25">
      <c r="A71" s="111"/>
      <c r="B71" s="118"/>
      <c r="C71" s="117"/>
      <c r="D71" s="104" t="s">
        <v>506</v>
      </c>
      <c r="E71" s="108">
        <f>+E58+E62+E68</f>
        <v>221669758</v>
      </c>
      <c r="F71" s="109">
        <f>+F58+F62+F68</f>
        <v>205558974</v>
      </c>
    </row>
    <row r="72" spans="1:6" x14ac:dyDescent="0.25">
      <c r="A72" s="119"/>
      <c r="B72" s="120"/>
      <c r="C72" s="121"/>
      <c r="D72" s="122" t="s">
        <v>507</v>
      </c>
      <c r="E72" s="123">
        <f>+E56+E71</f>
        <v>231886185</v>
      </c>
      <c r="F72" s="124">
        <f>+F56+F71</f>
        <v>238632726</v>
      </c>
    </row>
    <row r="73" spans="1:6" x14ac:dyDescent="0.25">
      <c r="A73" s="186"/>
      <c r="B73" s="187"/>
      <c r="C73" s="187"/>
      <c r="D73" s="89"/>
      <c r="E73" s="178"/>
      <c r="F73" s="178"/>
    </row>
    <row r="74" spans="1:6" x14ac:dyDescent="0.25">
      <c r="A74" s="186"/>
      <c r="B74" s="187"/>
      <c r="C74" s="187"/>
      <c r="D74" s="89"/>
      <c r="E74" s="178"/>
      <c r="F74" s="178"/>
    </row>
    <row r="75" spans="1:6" x14ac:dyDescent="0.25">
      <c r="A75" s="186"/>
      <c r="B75" s="187"/>
      <c r="C75" s="187"/>
      <c r="D75" s="89"/>
      <c r="E75" s="178"/>
      <c r="F75" s="178"/>
    </row>
    <row r="82" spans="1:6" x14ac:dyDescent="0.25">
      <c r="A82" s="175"/>
      <c r="B82" s="174"/>
      <c r="C82" s="185"/>
      <c r="D82" s="173"/>
      <c r="E82" s="174"/>
      <c r="F82" s="174"/>
    </row>
    <row r="83" spans="1:6" x14ac:dyDescent="0.25">
      <c r="A83" s="173"/>
      <c r="B83" s="174"/>
      <c r="C83" s="185"/>
      <c r="D83" s="173"/>
      <c r="E83" s="174"/>
      <c r="F83" s="174"/>
    </row>
  </sheetData>
  <mergeCells count="4">
    <mergeCell ref="A1:F1"/>
    <mergeCell ref="A2:F2"/>
    <mergeCell ref="A3:F3"/>
    <mergeCell ref="A4:F4"/>
  </mergeCells>
  <pageMargins left="1.33" right="0.31496062992125984" top="0.57999999999999996" bottom="0.47244094488188981" header="0.31496062992125984" footer="0.31496062992125984"/>
  <pageSetup scale="7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5"/>
  <sheetViews>
    <sheetView showGridLines="0" view="pageBreakPreview" zoomScaleNormal="120" zoomScaleSheetLayoutView="100" workbookViewId="0">
      <selection activeCell="B33" sqref="B33"/>
    </sheetView>
  </sheetViews>
  <sheetFormatPr baseColWidth="10" defaultRowHeight="15" x14ac:dyDescent="0.25"/>
  <cols>
    <col min="1" max="1" width="31.42578125" bestFit="1" customWidth="1"/>
    <col min="2" max="2" width="19.140625" bestFit="1" customWidth="1"/>
    <col min="3" max="6" width="19" bestFit="1" customWidth="1"/>
    <col min="7" max="7" width="15.42578125" customWidth="1"/>
    <col min="8" max="8" width="14.85546875" customWidth="1"/>
    <col min="9" max="9" width="19.28515625" bestFit="1" customWidth="1"/>
  </cols>
  <sheetData>
    <row r="1" spans="1:9" x14ac:dyDescent="0.25">
      <c r="A1" s="425" t="str">
        <f>+FORMATO6A!A1</f>
        <v>COLEGIO DE ESTUDIOS CIENTÍFICOS Y TECNOLÓGICOS DEL ESTADO DE TLAXCALA</v>
      </c>
      <c r="B1" s="426"/>
      <c r="C1" s="426"/>
      <c r="D1" s="426"/>
      <c r="E1" s="426"/>
      <c r="F1" s="426"/>
      <c r="G1" s="427"/>
    </row>
    <row r="2" spans="1:9" x14ac:dyDescent="0.25">
      <c r="A2" s="428" t="s">
        <v>139</v>
      </c>
      <c r="B2" s="429"/>
      <c r="C2" s="429"/>
      <c r="D2" s="429"/>
      <c r="E2" s="429"/>
      <c r="F2" s="429"/>
      <c r="G2" s="430"/>
    </row>
    <row r="3" spans="1:9" x14ac:dyDescent="0.25">
      <c r="A3" s="428" t="s">
        <v>226</v>
      </c>
      <c r="B3" s="429"/>
      <c r="C3" s="429"/>
      <c r="D3" s="429"/>
      <c r="E3" s="429"/>
      <c r="F3" s="429"/>
      <c r="G3" s="430"/>
    </row>
    <row r="4" spans="1:9" x14ac:dyDescent="0.25">
      <c r="A4" s="428" t="str">
        <f>+FORMATO6A!A4</f>
        <v>Del 1 de enero al 30 de junio de 2024</v>
      </c>
      <c r="B4" s="429"/>
      <c r="C4" s="429"/>
      <c r="D4" s="429"/>
      <c r="E4" s="429"/>
      <c r="F4" s="429"/>
      <c r="G4" s="430"/>
    </row>
    <row r="5" spans="1:9" x14ac:dyDescent="0.25">
      <c r="A5" s="431" t="s">
        <v>1</v>
      </c>
      <c r="B5" s="432"/>
      <c r="C5" s="432"/>
      <c r="D5" s="432"/>
      <c r="E5" s="432"/>
      <c r="F5" s="432"/>
      <c r="G5" s="433"/>
    </row>
    <row r="6" spans="1:9" x14ac:dyDescent="0.25">
      <c r="A6" s="515" t="s">
        <v>2</v>
      </c>
      <c r="B6" s="518" t="s">
        <v>141</v>
      </c>
      <c r="C6" s="519"/>
      <c r="D6" s="519"/>
      <c r="E6" s="519"/>
      <c r="F6" s="520"/>
      <c r="G6" s="515" t="s">
        <v>227</v>
      </c>
    </row>
    <row r="7" spans="1:9" x14ac:dyDescent="0.25">
      <c r="A7" s="516"/>
      <c r="B7" s="515" t="s">
        <v>4</v>
      </c>
      <c r="C7" s="42" t="s">
        <v>53</v>
      </c>
      <c r="D7" s="515" t="s">
        <v>55</v>
      </c>
      <c r="E7" s="515" t="s">
        <v>5</v>
      </c>
      <c r="F7" s="515" t="s">
        <v>7</v>
      </c>
      <c r="G7" s="516"/>
    </row>
    <row r="8" spans="1:9" x14ac:dyDescent="0.25">
      <c r="A8" s="517"/>
      <c r="B8" s="517"/>
      <c r="C8" s="58" t="s">
        <v>54</v>
      </c>
      <c r="D8" s="517"/>
      <c r="E8" s="517"/>
      <c r="F8" s="517"/>
      <c r="G8" s="517"/>
    </row>
    <row r="9" spans="1:9" x14ac:dyDescent="0.25">
      <c r="A9" s="59" t="s">
        <v>228</v>
      </c>
      <c r="B9" s="521">
        <f>SUM(B11:B18)</f>
        <v>587168044</v>
      </c>
      <c r="C9" s="521">
        <f>SUM(C11:C18)</f>
        <v>23803980.82</v>
      </c>
      <c r="D9" s="521">
        <f>SUM(D11:D18)</f>
        <v>610972024.82000005</v>
      </c>
      <c r="E9" s="521">
        <f>SUM(E11:E18)</f>
        <v>255548040.66000003</v>
      </c>
      <c r="F9" s="521">
        <f>SUM(F11:F18)</f>
        <v>240910700.48000002</v>
      </c>
      <c r="G9" s="521">
        <f>+D9-E9</f>
        <v>355423984.16000003</v>
      </c>
    </row>
    <row r="10" spans="1:9" x14ac:dyDescent="0.25">
      <c r="A10" s="60" t="s">
        <v>229</v>
      </c>
      <c r="B10" s="522"/>
      <c r="C10" s="522"/>
      <c r="D10" s="522"/>
      <c r="E10" s="522"/>
      <c r="F10" s="522"/>
      <c r="G10" s="522"/>
    </row>
    <row r="11" spans="1:9" x14ac:dyDescent="0.25">
      <c r="A11" s="61" t="s">
        <v>565</v>
      </c>
      <c r="B11" s="377">
        <v>487322975</v>
      </c>
      <c r="C11" s="377">
        <v>24324814.539999999</v>
      </c>
      <c r="D11" s="377">
        <f t="shared" ref="D11:D16" si="0">+B11+C11</f>
        <v>511647789.54000002</v>
      </c>
      <c r="E11" s="377">
        <v>217661217.24000001</v>
      </c>
      <c r="F11" s="377">
        <v>205094279.25999999</v>
      </c>
      <c r="G11" s="200">
        <f t="shared" ref="G11:G16" si="1">+D11-E11</f>
        <v>293986572.30000001</v>
      </c>
      <c r="H11" s="378"/>
      <c r="I11" s="378"/>
    </row>
    <row r="12" spans="1:9" x14ac:dyDescent="0.25">
      <c r="A12" s="61" t="s">
        <v>566</v>
      </c>
      <c r="B12" s="377">
        <v>3900000</v>
      </c>
      <c r="C12" s="377">
        <v>-195439.73</v>
      </c>
      <c r="D12" s="377">
        <f t="shared" si="0"/>
        <v>3704560.27</v>
      </c>
      <c r="E12" s="377">
        <v>1152562.68</v>
      </c>
      <c r="F12" s="377">
        <v>815155.8</v>
      </c>
      <c r="G12" s="200">
        <f t="shared" si="1"/>
        <v>2551997.59</v>
      </c>
      <c r="H12" s="378"/>
      <c r="I12" s="9"/>
    </row>
    <row r="13" spans="1:9" x14ac:dyDescent="0.25">
      <c r="A13" s="61" t="s">
        <v>567</v>
      </c>
      <c r="B13" s="377">
        <v>1260000</v>
      </c>
      <c r="C13" s="377">
        <v>-4090.39</v>
      </c>
      <c r="D13" s="377">
        <f t="shared" si="0"/>
        <v>1255909.6100000001</v>
      </c>
      <c r="E13" s="377">
        <v>72507.960000000006</v>
      </c>
      <c r="F13" s="377">
        <v>72507.960000000006</v>
      </c>
      <c r="G13" s="200">
        <f t="shared" si="1"/>
        <v>1183401.6500000001</v>
      </c>
      <c r="H13" s="378"/>
      <c r="I13" s="9"/>
    </row>
    <row r="14" spans="1:9" x14ac:dyDescent="0.25">
      <c r="A14" s="61" t="s">
        <v>568</v>
      </c>
      <c r="B14" s="377">
        <v>900000</v>
      </c>
      <c r="C14" s="377">
        <v>-448</v>
      </c>
      <c r="D14" s="377">
        <f t="shared" si="0"/>
        <v>899552</v>
      </c>
      <c r="E14" s="377">
        <v>98328.66</v>
      </c>
      <c r="F14" s="377">
        <v>88107.9</v>
      </c>
      <c r="G14" s="200">
        <f t="shared" si="1"/>
        <v>801223.34</v>
      </c>
      <c r="H14" s="378"/>
      <c r="I14" s="9"/>
    </row>
    <row r="15" spans="1:9" x14ac:dyDescent="0.25">
      <c r="A15" s="61" t="s">
        <v>577</v>
      </c>
      <c r="B15" s="377">
        <v>2400000</v>
      </c>
      <c r="C15" s="377">
        <v>-1801513.99</v>
      </c>
      <c r="D15" s="377">
        <f t="shared" si="0"/>
        <v>598486.01</v>
      </c>
      <c r="E15" s="377">
        <v>156785.20000000001</v>
      </c>
      <c r="F15" s="377">
        <v>120792.72</v>
      </c>
      <c r="G15" s="200">
        <f t="shared" si="1"/>
        <v>441700.81</v>
      </c>
      <c r="H15" s="378"/>
      <c r="I15" s="9"/>
    </row>
    <row r="16" spans="1:9" x14ac:dyDescent="0.25">
      <c r="A16" s="61" t="s">
        <v>569</v>
      </c>
      <c r="B16" s="377">
        <v>91385069</v>
      </c>
      <c r="C16" s="377">
        <v>1480658.39</v>
      </c>
      <c r="D16" s="377">
        <f t="shared" si="0"/>
        <v>92865727.390000001</v>
      </c>
      <c r="E16" s="377">
        <v>36406638.920000002</v>
      </c>
      <c r="F16" s="377">
        <v>34719856.840000004</v>
      </c>
      <c r="G16" s="200">
        <f t="shared" si="1"/>
        <v>56459088.469999999</v>
      </c>
    </row>
    <row r="17" spans="1:10" x14ac:dyDescent="0.25">
      <c r="A17" s="61"/>
      <c r="B17" s="199"/>
      <c r="C17" s="377"/>
      <c r="D17" s="199"/>
      <c r="E17" s="377"/>
      <c r="F17" s="377"/>
      <c r="G17" s="199"/>
    </row>
    <row r="18" spans="1:10" x14ac:dyDescent="0.25">
      <c r="A18" s="61"/>
      <c r="B18" s="199"/>
      <c r="C18" s="199"/>
      <c r="D18" s="199"/>
      <c r="E18" s="199"/>
      <c r="F18" s="199"/>
      <c r="G18" s="199"/>
      <c r="I18" s="205"/>
    </row>
    <row r="19" spans="1:10" x14ac:dyDescent="0.25">
      <c r="A19" s="61"/>
      <c r="B19" s="199"/>
      <c r="C19" s="199"/>
      <c r="D19" s="199"/>
      <c r="E19" s="199"/>
      <c r="F19" s="195"/>
      <c r="G19" s="199"/>
    </row>
    <row r="20" spans="1:10" x14ac:dyDescent="0.25">
      <c r="A20" s="62" t="s">
        <v>230</v>
      </c>
      <c r="B20" s="522">
        <f>SUM(B22:B29)</f>
        <v>0</v>
      </c>
      <c r="C20" s="522">
        <f>SUM(C22:C29)</f>
        <v>0</v>
      </c>
      <c r="D20" s="522">
        <f>SUM(D22:D29)</f>
        <v>0</v>
      </c>
      <c r="E20" s="522">
        <f>SUM(E22:E29)</f>
        <v>0</v>
      </c>
      <c r="F20" s="522">
        <f>SUM(F22:F29)</f>
        <v>0</v>
      </c>
      <c r="G20" s="522">
        <f>+D20-E20</f>
        <v>0</v>
      </c>
      <c r="I20" s="205"/>
      <c r="J20" s="205"/>
    </row>
    <row r="21" spans="1:10" x14ac:dyDescent="0.25">
      <c r="A21" s="62" t="s">
        <v>231</v>
      </c>
      <c r="B21" s="522"/>
      <c r="C21" s="522"/>
      <c r="D21" s="522"/>
      <c r="E21" s="522"/>
      <c r="F21" s="522"/>
      <c r="G21" s="522"/>
      <c r="J21" s="205"/>
    </row>
    <row r="22" spans="1:10" x14ac:dyDescent="0.25">
      <c r="A22" s="61" t="s">
        <v>565</v>
      </c>
      <c r="B22" s="377">
        <v>0</v>
      </c>
      <c r="C22" s="377">
        <v>0</v>
      </c>
      <c r="D22" s="377">
        <f t="shared" ref="D22:D27" si="2">+B22+C22</f>
        <v>0</v>
      </c>
      <c r="E22" s="377">
        <v>0</v>
      </c>
      <c r="F22" s="377">
        <v>0</v>
      </c>
      <c r="G22" s="200">
        <f t="shared" ref="G22:G27" si="3">+D22-E22</f>
        <v>0</v>
      </c>
      <c r="H22" s="9"/>
    </row>
    <row r="23" spans="1:10" x14ac:dyDescent="0.25">
      <c r="A23" s="61" t="s">
        <v>566</v>
      </c>
      <c r="B23" s="377">
        <v>0</v>
      </c>
      <c r="C23" s="377">
        <v>0</v>
      </c>
      <c r="D23" s="377">
        <f t="shared" si="2"/>
        <v>0</v>
      </c>
      <c r="E23" s="377">
        <v>0</v>
      </c>
      <c r="F23" s="377">
        <v>0</v>
      </c>
      <c r="G23" s="200">
        <f t="shared" si="3"/>
        <v>0</v>
      </c>
    </row>
    <row r="24" spans="1:10" x14ac:dyDescent="0.25">
      <c r="A24" s="61" t="s">
        <v>567</v>
      </c>
      <c r="B24" s="377">
        <v>0</v>
      </c>
      <c r="C24" s="377">
        <f>+FORMATO6A!D90</f>
        <v>0</v>
      </c>
      <c r="D24" s="377">
        <f t="shared" si="2"/>
        <v>0</v>
      </c>
      <c r="E24" s="377">
        <f>+FORMATO6A!F90</f>
        <v>0</v>
      </c>
      <c r="F24" s="377">
        <f>+FORMATO6A!G90</f>
        <v>0</v>
      </c>
      <c r="G24" s="200">
        <f t="shared" si="3"/>
        <v>0</v>
      </c>
    </row>
    <row r="25" spans="1:10" x14ac:dyDescent="0.25">
      <c r="A25" s="61" t="s">
        <v>568</v>
      </c>
      <c r="B25" s="377">
        <v>0</v>
      </c>
      <c r="C25" s="377">
        <v>0</v>
      </c>
      <c r="D25" s="377">
        <f t="shared" si="2"/>
        <v>0</v>
      </c>
      <c r="E25" s="377">
        <v>0</v>
      </c>
      <c r="F25" s="377">
        <v>0</v>
      </c>
      <c r="G25" s="200">
        <f t="shared" si="3"/>
        <v>0</v>
      </c>
      <c r="H25" s="205"/>
    </row>
    <row r="26" spans="1:10" x14ac:dyDescent="0.25">
      <c r="A26" s="61" t="s">
        <v>577</v>
      </c>
      <c r="B26" s="377">
        <v>0</v>
      </c>
      <c r="C26" s="377">
        <v>0</v>
      </c>
      <c r="D26" s="377">
        <f t="shared" si="2"/>
        <v>0</v>
      </c>
      <c r="E26" s="377">
        <v>0</v>
      </c>
      <c r="F26" s="377">
        <v>0</v>
      </c>
      <c r="G26" s="200">
        <f t="shared" si="3"/>
        <v>0</v>
      </c>
    </row>
    <row r="27" spans="1:10" x14ac:dyDescent="0.25">
      <c r="A27" s="61" t="s">
        <v>569</v>
      </c>
      <c r="B27" s="377">
        <v>0</v>
      </c>
      <c r="C27" s="377">
        <v>0</v>
      </c>
      <c r="D27" s="377">
        <f t="shared" si="2"/>
        <v>0</v>
      </c>
      <c r="E27" s="377">
        <v>0</v>
      </c>
      <c r="F27" s="377">
        <v>0</v>
      </c>
      <c r="G27" s="200">
        <f t="shared" si="3"/>
        <v>0</v>
      </c>
    </row>
    <row r="28" spans="1:10" x14ac:dyDescent="0.25">
      <c r="A28" s="61"/>
      <c r="B28" s="199"/>
      <c r="C28" s="199"/>
      <c r="D28" s="199"/>
      <c r="E28" s="199"/>
      <c r="F28" s="199"/>
      <c r="G28" s="199"/>
    </row>
    <row r="29" spans="1:10" x14ac:dyDescent="0.25">
      <c r="A29" s="61"/>
      <c r="B29" s="199"/>
      <c r="C29" s="199"/>
      <c r="D29" s="199"/>
      <c r="E29" s="199"/>
      <c r="F29" s="199"/>
      <c r="G29" s="199"/>
    </row>
    <row r="30" spans="1:10" x14ac:dyDescent="0.25">
      <c r="A30" s="63"/>
      <c r="B30" s="199"/>
      <c r="C30" s="199"/>
      <c r="D30" s="199"/>
      <c r="E30" s="199"/>
      <c r="F30" s="199"/>
      <c r="G30" s="199"/>
    </row>
    <row r="31" spans="1:10" x14ac:dyDescent="0.25">
      <c r="A31" s="64" t="s">
        <v>225</v>
      </c>
      <c r="B31" s="207">
        <f t="shared" ref="B31:G31" si="4">+B9+B20</f>
        <v>587168044</v>
      </c>
      <c r="C31" s="207">
        <f>+C9+C20</f>
        <v>23803980.82</v>
      </c>
      <c r="D31" s="207">
        <f t="shared" si="4"/>
        <v>610972024.82000005</v>
      </c>
      <c r="E31" s="207">
        <f t="shared" si="4"/>
        <v>255548040.66000003</v>
      </c>
      <c r="F31" s="207">
        <f t="shared" si="4"/>
        <v>240910700.48000002</v>
      </c>
      <c r="G31" s="207">
        <f t="shared" si="4"/>
        <v>355423984.16000003</v>
      </c>
    </row>
    <row r="32" spans="1:10" x14ac:dyDescent="0.25">
      <c r="A32" s="65"/>
      <c r="B32" s="49"/>
      <c r="C32" s="49"/>
      <c r="D32" s="49"/>
      <c r="E32" s="49"/>
      <c r="F32" s="49"/>
      <c r="G32" s="49"/>
    </row>
    <row r="33" spans="1:7" x14ac:dyDescent="0.25">
      <c r="A33" s="191"/>
      <c r="B33" s="192"/>
      <c r="C33" s="192"/>
      <c r="D33" s="192"/>
      <c r="E33" s="192"/>
      <c r="F33" s="192"/>
      <c r="G33" s="192"/>
    </row>
    <row r="34" spans="1:7" x14ac:dyDescent="0.25">
      <c r="A34" s="191"/>
      <c r="B34" s="192"/>
      <c r="C34" s="192"/>
      <c r="D34" s="192"/>
      <c r="E34" s="192"/>
      <c r="F34" s="192"/>
      <c r="G34" s="192"/>
    </row>
    <row r="35" spans="1:7" x14ac:dyDescent="0.25">
      <c r="A35" s="191"/>
      <c r="B35" s="192"/>
      <c r="C35" s="192"/>
      <c r="D35" s="192"/>
      <c r="E35" s="192"/>
      <c r="F35" s="192"/>
      <c r="G35" s="192"/>
    </row>
    <row r="36" spans="1:7" x14ac:dyDescent="0.25">
      <c r="A36" s="191"/>
      <c r="B36" s="192"/>
      <c r="C36" s="192"/>
      <c r="D36" s="192"/>
      <c r="E36" s="192"/>
      <c r="F36" s="192"/>
      <c r="G36" s="192"/>
    </row>
    <row r="37" spans="1:7" x14ac:dyDescent="0.25">
      <c r="F37" s="206"/>
    </row>
    <row r="45" spans="1:7" x14ac:dyDescent="0.25">
      <c r="B45" s="167">
        <f>+B31-FORMATO6A!C170</f>
        <v>0</v>
      </c>
      <c r="C45" s="167">
        <f>+C31-FORMATO6A!D170</f>
        <v>0</v>
      </c>
      <c r="D45" s="167">
        <f>+D31-FORMATO6A!E170</f>
        <v>0</v>
      </c>
      <c r="E45" s="167">
        <f>+E31-FORMATO6A!F170</f>
        <v>0</v>
      </c>
      <c r="F45" s="167">
        <f>+F31-FORMATO6A!G170</f>
        <v>0</v>
      </c>
      <c r="G45" s="167">
        <f>+G31-FORMATO6A!H170</f>
        <v>0</v>
      </c>
    </row>
  </sheetData>
  <mergeCells count="24">
    <mergeCell ref="B20:B21"/>
    <mergeCell ref="C20:C21"/>
    <mergeCell ref="B9:B10"/>
    <mergeCell ref="B7:B8"/>
    <mergeCell ref="A3:G3"/>
    <mergeCell ref="A4:G4"/>
    <mergeCell ref="A5:G5"/>
    <mergeCell ref="E9:E10"/>
    <mergeCell ref="F9:F10"/>
    <mergeCell ref="F7:F8"/>
    <mergeCell ref="G9:G10"/>
    <mergeCell ref="D20:D21"/>
    <mergeCell ref="C9:C10"/>
    <mergeCell ref="D7:D8"/>
    <mergeCell ref="E7:E8"/>
    <mergeCell ref="D9:D10"/>
    <mergeCell ref="E20:E21"/>
    <mergeCell ref="F20:F21"/>
    <mergeCell ref="G20:G21"/>
    <mergeCell ref="A1:G1"/>
    <mergeCell ref="A2:G2"/>
    <mergeCell ref="A6:A8"/>
    <mergeCell ref="B6:F6"/>
    <mergeCell ref="G6:G8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5"/>
  <sheetViews>
    <sheetView showGridLines="0" view="pageBreakPreview" topLeftCell="C79" zoomScale="110" zoomScaleNormal="100" zoomScaleSheetLayoutView="110" workbookViewId="0">
      <selection activeCell="C105" sqref="C105"/>
    </sheetView>
  </sheetViews>
  <sheetFormatPr baseColWidth="10" defaultRowHeight="15" x14ac:dyDescent="0.25"/>
  <cols>
    <col min="2" max="2" width="34.140625" bestFit="1" customWidth="1"/>
    <col min="3" max="3" width="15.7109375" style="167" bestFit="1" customWidth="1"/>
    <col min="4" max="5" width="13" style="167" bestFit="1" customWidth="1"/>
    <col min="6" max="6" width="14.85546875" style="167" bestFit="1" customWidth="1"/>
    <col min="7" max="7" width="13" style="167" bestFit="1" customWidth="1"/>
    <col min="8" max="8" width="15.7109375" style="167" bestFit="1" customWidth="1"/>
  </cols>
  <sheetData>
    <row r="1" spans="1:8" x14ac:dyDescent="0.25">
      <c r="A1" s="425" t="str">
        <f>+FORMATO6B!A1</f>
        <v>COLEGIO DE ESTUDIOS CIENTÍFICOS Y TECNOLÓGICOS DEL ESTADO DE TLAXCALA</v>
      </c>
      <c r="B1" s="426"/>
      <c r="C1" s="426"/>
      <c r="D1" s="426"/>
      <c r="E1" s="426"/>
      <c r="F1" s="426"/>
      <c r="G1" s="426"/>
      <c r="H1" s="427"/>
    </row>
    <row r="2" spans="1:8" x14ac:dyDescent="0.25">
      <c r="A2" s="428" t="s">
        <v>139</v>
      </c>
      <c r="B2" s="429"/>
      <c r="C2" s="429"/>
      <c r="D2" s="429"/>
      <c r="E2" s="429"/>
      <c r="F2" s="429"/>
      <c r="G2" s="429"/>
      <c r="H2" s="430"/>
    </row>
    <row r="3" spans="1:8" x14ac:dyDescent="0.25">
      <c r="A3" s="428" t="s">
        <v>232</v>
      </c>
      <c r="B3" s="429"/>
      <c r="C3" s="429"/>
      <c r="D3" s="429"/>
      <c r="E3" s="429"/>
      <c r="F3" s="429"/>
      <c r="G3" s="429"/>
      <c r="H3" s="430"/>
    </row>
    <row r="4" spans="1:8" x14ac:dyDescent="0.25">
      <c r="A4" s="428" t="str">
        <f>+FORMATO6B!A4</f>
        <v>Del 1 de enero al 30 de junio de 2024</v>
      </c>
      <c r="B4" s="429"/>
      <c r="C4" s="429"/>
      <c r="D4" s="429"/>
      <c r="E4" s="429"/>
      <c r="F4" s="429"/>
      <c r="G4" s="429"/>
      <c r="H4" s="430"/>
    </row>
    <row r="5" spans="1:8" x14ac:dyDescent="0.25">
      <c r="A5" s="431" t="s">
        <v>1</v>
      </c>
      <c r="B5" s="432"/>
      <c r="C5" s="432"/>
      <c r="D5" s="432"/>
      <c r="E5" s="432"/>
      <c r="F5" s="432"/>
      <c r="G5" s="432"/>
      <c r="H5" s="433"/>
    </row>
    <row r="6" spans="1:8" x14ac:dyDescent="0.25">
      <c r="A6" s="425" t="s">
        <v>2</v>
      </c>
      <c r="B6" s="427"/>
      <c r="C6" s="510" t="s">
        <v>141</v>
      </c>
      <c r="D6" s="511"/>
      <c r="E6" s="511"/>
      <c r="F6" s="511"/>
      <c r="G6" s="512"/>
      <c r="H6" s="513" t="s">
        <v>227</v>
      </c>
    </row>
    <row r="7" spans="1:8" x14ac:dyDescent="0.25">
      <c r="A7" s="428"/>
      <c r="B7" s="430"/>
      <c r="C7" s="513" t="s">
        <v>4</v>
      </c>
      <c r="D7" s="196" t="s">
        <v>53</v>
      </c>
      <c r="E7" s="513" t="s">
        <v>55</v>
      </c>
      <c r="F7" s="513" t="s">
        <v>5</v>
      </c>
      <c r="G7" s="513" t="s">
        <v>7</v>
      </c>
      <c r="H7" s="528"/>
    </row>
    <row r="8" spans="1:8" x14ac:dyDescent="0.25">
      <c r="A8" s="428"/>
      <c r="B8" s="430"/>
      <c r="C8" s="514"/>
      <c r="D8" s="197" t="s">
        <v>54</v>
      </c>
      <c r="E8" s="514"/>
      <c r="F8" s="514"/>
      <c r="G8" s="514"/>
      <c r="H8" s="514"/>
    </row>
    <row r="9" spans="1:8" x14ac:dyDescent="0.25">
      <c r="A9" s="529"/>
      <c r="B9" s="530"/>
      <c r="C9" s="198"/>
      <c r="D9" s="198"/>
      <c r="E9" s="198"/>
      <c r="F9" s="198"/>
      <c r="G9" s="198"/>
      <c r="H9" s="198"/>
    </row>
    <row r="10" spans="1:8" x14ac:dyDescent="0.25">
      <c r="A10" s="523" t="s">
        <v>233</v>
      </c>
      <c r="B10" s="524"/>
      <c r="C10" s="201">
        <f t="shared" ref="C10:H10" si="0">+C11+C21+C31+C44</f>
        <v>587168044</v>
      </c>
      <c r="D10" s="201">
        <f t="shared" si="0"/>
        <v>23803980.82</v>
      </c>
      <c r="E10" s="201">
        <f t="shared" si="0"/>
        <v>610972024.82000005</v>
      </c>
      <c r="F10" s="201">
        <f>+F11+F21+F31+F44</f>
        <v>255548040.66000003</v>
      </c>
      <c r="G10" s="201">
        <f t="shared" si="0"/>
        <v>240910700.48000002</v>
      </c>
      <c r="H10" s="201">
        <f t="shared" si="0"/>
        <v>355423984.16000003</v>
      </c>
    </row>
    <row r="11" spans="1:8" x14ac:dyDescent="0.25">
      <c r="A11" s="523" t="s">
        <v>234</v>
      </c>
      <c r="B11" s="524"/>
      <c r="C11" s="202">
        <f t="shared" ref="C11:H11" si="1">SUM(C12:C19)</f>
        <v>0</v>
      </c>
      <c r="D11" s="202">
        <f t="shared" si="1"/>
        <v>0</v>
      </c>
      <c r="E11" s="202">
        <f t="shared" si="1"/>
        <v>0</v>
      </c>
      <c r="F11" s="202">
        <f t="shared" si="1"/>
        <v>0</v>
      </c>
      <c r="G11" s="202">
        <f t="shared" si="1"/>
        <v>0</v>
      </c>
      <c r="H11" s="202">
        <f t="shared" si="1"/>
        <v>0</v>
      </c>
    </row>
    <row r="12" spans="1:8" x14ac:dyDescent="0.25">
      <c r="A12" s="34"/>
      <c r="B12" s="35" t="s">
        <v>235</v>
      </c>
      <c r="C12" s="202"/>
      <c r="D12" s="202"/>
      <c r="E12" s="202"/>
      <c r="F12" s="202"/>
      <c r="G12" s="202"/>
      <c r="H12" s="202"/>
    </row>
    <row r="13" spans="1:8" x14ac:dyDescent="0.25">
      <c r="A13" s="34"/>
      <c r="B13" s="35" t="s">
        <v>236</v>
      </c>
      <c r="C13" s="202"/>
      <c r="D13" s="202"/>
      <c r="E13" s="202"/>
      <c r="F13" s="202"/>
      <c r="G13" s="202"/>
      <c r="H13" s="202"/>
    </row>
    <row r="14" spans="1:8" x14ac:dyDescent="0.25">
      <c r="A14" s="34"/>
      <c r="B14" s="35" t="s">
        <v>237</v>
      </c>
      <c r="C14" s="202"/>
      <c r="D14" s="202"/>
      <c r="E14" s="202"/>
      <c r="F14" s="202"/>
      <c r="G14" s="202"/>
      <c r="H14" s="202"/>
    </row>
    <row r="15" spans="1:8" x14ac:dyDescent="0.25">
      <c r="A15" s="34"/>
      <c r="B15" s="35" t="s">
        <v>238</v>
      </c>
      <c r="C15" s="202"/>
      <c r="D15" s="202"/>
      <c r="E15" s="202"/>
      <c r="F15" s="202"/>
      <c r="G15" s="202"/>
      <c r="H15" s="202"/>
    </row>
    <row r="16" spans="1:8" x14ac:dyDescent="0.25">
      <c r="A16" s="34"/>
      <c r="B16" s="35" t="s">
        <v>239</v>
      </c>
      <c r="C16" s="202"/>
      <c r="D16" s="202"/>
      <c r="E16" s="202"/>
      <c r="F16" s="202"/>
      <c r="G16" s="202"/>
      <c r="H16" s="202"/>
    </row>
    <row r="17" spans="1:8" x14ac:dyDescent="0.25">
      <c r="A17" s="34"/>
      <c r="B17" s="35" t="s">
        <v>240</v>
      </c>
      <c r="C17" s="202"/>
      <c r="D17" s="202"/>
      <c r="E17" s="202"/>
      <c r="F17" s="202"/>
      <c r="G17" s="202"/>
      <c r="H17" s="202"/>
    </row>
    <row r="18" spans="1:8" x14ac:dyDescent="0.25">
      <c r="A18" s="34"/>
      <c r="B18" s="35" t="s">
        <v>241</v>
      </c>
      <c r="C18" s="202"/>
      <c r="D18" s="202"/>
      <c r="E18" s="202"/>
      <c r="F18" s="202"/>
      <c r="G18" s="202"/>
      <c r="H18" s="202"/>
    </row>
    <row r="19" spans="1:8" x14ac:dyDescent="0.25">
      <c r="A19" s="34"/>
      <c r="B19" s="35" t="s">
        <v>242</v>
      </c>
      <c r="C19" s="202"/>
      <c r="D19" s="202"/>
      <c r="E19" s="202"/>
      <c r="F19" s="202"/>
      <c r="G19" s="202"/>
      <c r="H19" s="202"/>
    </row>
    <row r="20" spans="1:8" x14ac:dyDescent="0.25">
      <c r="A20" s="34"/>
      <c r="B20" s="35"/>
      <c r="C20" s="202"/>
      <c r="D20" s="202"/>
      <c r="E20" s="202"/>
      <c r="F20" s="202"/>
      <c r="G20" s="202"/>
      <c r="H20" s="202"/>
    </row>
    <row r="21" spans="1:8" x14ac:dyDescent="0.25">
      <c r="A21" s="523" t="s">
        <v>243</v>
      </c>
      <c r="B21" s="524"/>
      <c r="C21" s="201">
        <f t="shared" ref="C21:H21" si="2">SUM(C22:C29)</f>
        <v>587168044</v>
      </c>
      <c r="D21" s="201">
        <f t="shared" si="2"/>
        <v>23803980.82</v>
      </c>
      <c r="E21" s="201">
        <f t="shared" si="2"/>
        <v>610972024.82000005</v>
      </c>
      <c r="F21" s="201">
        <f t="shared" si="2"/>
        <v>255548040.66000003</v>
      </c>
      <c r="G21" s="201">
        <f t="shared" si="2"/>
        <v>240910700.48000002</v>
      </c>
      <c r="H21" s="201">
        <f t="shared" si="2"/>
        <v>355423984.16000003</v>
      </c>
    </row>
    <row r="22" spans="1:8" x14ac:dyDescent="0.25">
      <c r="A22" s="34"/>
      <c r="B22" s="35" t="s">
        <v>244</v>
      </c>
      <c r="C22" s="202"/>
      <c r="D22" s="202"/>
      <c r="E22" s="202"/>
      <c r="F22" s="202"/>
      <c r="G22" s="202"/>
      <c r="H22" s="202"/>
    </row>
    <row r="23" spans="1:8" x14ac:dyDescent="0.25">
      <c r="A23" s="34"/>
      <c r="B23" s="35" t="s">
        <v>245</v>
      </c>
      <c r="C23" s="202"/>
      <c r="D23" s="202"/>
      <c r="E23" s="202"/>
      <c r="F23" s="202"/>
      <c r="G23" s="202"/>
      <c r="H23" s="202"/>
    </row>
    <row r="24" spans="1:8" x14ac:dyDescent="0.25">
      <c r="A24" s="34"/>
      <c r="B24" s="35" t="s">
        <v>246</v>
      </c>
      <c r="C24" s="202"/>
      <c r="D24" s="202"/>
      <c r="E24" s="202"/>
      <c r="F24" s="202"/>
      <c r="G24" s="202"/>
      <c r="H24" s="202"/>
    </row>
    <row r="25" spans="1:8" x14ac:dyDescent="0.25">
      <c r="A25" s="525"/>
      <c r="B25" s="35" t="s">
        <v>247</v>
      </c>
      <c r="C25" s="419"/>
      <c r="D25" s="419"/>
      <c r="E25" s="419"/>
      <c r="F25" s="419"/>
      <c r="G25" s="419"/>
      <c r="H25" s="419"/>
    </row>
    <row r="26" spans="1:8" x14ac:dyDescent="0.25">
      <c r="A26" s="525"/>
      <c r="B26" s="35" t="s">
        <v>248</v>
      </c>
      <c r="C26" s="419"/>
      <c r="D26" s="419"/>
      <c r="E26" s="419"/>
      <c r="F26" s="419"/>
      <c r="G26" s="419"/>
      <c r="H26" s="419"/>
    </row>
    <row r="27" spans="1:8" x14ac:dyDescent="0.25">
      <c r="A27" s="34"/>
      <c r="B27" s="35" t="s">
        <v>249</v>
      </c>
      <c r="C27" s="202">
        <f>+FORMATO6A!C170</f>
        <v>587168044</v>
      </c>
      <c r="D27" s="202">
        <f>+FORMATO6B!C9</f>
        <v>23803980.82</v>
      </c>
      <c r="E27" s="202">
        <f>+C27+D27</f>
        <v>610972024.82000005</v>
      </c>
      <c r="F27" s="202">
        <f>+FORMATO6B!E9</f>
        <v>255548040.66000003</v>
      </c>
      <c r="G27" s="202">
        <f>+FORMATO6B!F9</f>
        <v>240910700.48000002</v>
      </c>
      <c r="H27" s="202">
        <f>+E27-F27</f>
        <v>355423984.16000003</v>
      </c>
    </row>
    <row r="28" spans="1:8" x14ac:dyDescent="0.25">
      <c r="A28" s="34"/>
      <c r="B28" s="35" t="s">
        <v>250</v>
      </c>
      <c r="C28" s="202"/>
      <c r="D28" s="202"/>
      <c r="E28" s="202"/>
      <c r="F28" s="202"/>
      <c r="G28" s="202"/>
      <c r="H28" s="202"/>
    </row>
    <row r="29" spans="1:8" x14ac:dyDescent="0.25">
      <c r="A29" s="34"/>
      <c r="B29" s="35" t="s">
        <v>251</v>
      </c>
      <c r="C29" s="202"/>
      <c r="D29" s="202"/>
      <c r="E29" s="202"/>
      <c r="F29" s="202"/>
      <c r="G29" s="202"/>
      <c r="H29" s="202"/>
    </row>
    <row r="30" spans="1:8" x14ac:dyDescent="0.25">
      <c r="A30" s="41"/>
      <c r="B30" s="40"/>
      <c r="C30" s="203"/>
      <c r="D30" s="202"/>
      <c r="E30" s="202"/>
      <c r="F30" s="202"/>
      <c r="G30" s="202"/>
      <c r="H30" s="202"/>
    </row>
    <row r="31" spans="1:8" x14ac:dyDescent="0.25">
      <c r="A31" s="523" t="s">
        <v>252</v>
      </c>
      <c r="B31" s="524"/>
      <c r="C31" s="419">
        <f t="shared" ref="C31:H31" si="3">SUM(C33:C42)</f>
        <v>0</v>
      </c>
      <c r="D31" s="419">
        <f t="shared" si="3"/>
        <v>0</v>
      </c>
      <c r="E31" s="419">
        <f t="shared" si="3"/>
        <v>0</v>
      </c>
      <c r="F31" s="419">
        <f t="shared" si="3"/>
        <v>0</v>
      </c>
      <c r="G31" s="419">
        <f t="shared" si="3"/>
        <v>0</v>
      </c>
      <c r="H31" s="419">
        <f t="shared" si="3"/>
        <v>0</v>
      </c>
    </row>
    <row r="32" spans="1:8" x14ac:dyDescent="0.25">
      <c r="A32" s="523" t="s">
        <v>253</v>
      </c>
      <c r="B32" s="524"/>
      <c r="C32" s="419"/>
      <c r="D32" s="419"/>
      <c r="E32" s="419"/>
      <c r="F32" s="419"/>
      <c r="G32" s="419"/>
      <c r="H32" s="419"/>
    </row>
    <row r="33" spans="1:8" x14ac:dyDescent="0.25">
      <c r="A33" s="525"/>
      <c r="B33" s="35" t="s">
        <v>254</v>
      </c>
      <c r="C33" s="419"/>
      <c r="D33" s="419"/>
      <c r="E33" s="419"/>
      <c r="F33" s="419"/>
      <c r="G33" s="419"/>
      <c r="H33" s="419"/>
    </row>
    <row r="34" spans="1:8" x14ac:dyDescent="0.25">
      <c r="A34" s="525"/>
      <c r="B34" s="35" t="s">
        <v>255</v>
      </c>
      <c r="C34" s="419"/>
      <c r="D34" s="419"/>
      <c r="E34" s="419"/>
      <c r="F34" s="419"/>
      <c r="G34" s="419"/>
      <c r="H34" s="419"/>
    </row>
    <row r="35" spans="1:8" x14ac:dyDescent="0.25">
      <c r="A35" s="34"/>
      <c r="B35" s="35" t="s">
        <v>256</v>
      </c>
      <c r="C35" s="202"/>
      <c r="D35" s="202"/>
      <c r="E35" s="202"/>
      <c r="F35" s="202"/>
      <c r="G35" s="202"/>
      <c r="H35" s="202"/>
    </row>
    <row r="36" spans="1:8" x14ac:dyDescent="0.25">
      <c r="A36" s="34"/>
      <c r="B36" s="35" t="s">
        <v>257</v>
      </c>
      <c r="C36" s="202"/>
      <c r="D36" s="202"/>
      <c r="E36" s="202"/>
      <c r="F36" s="202"/>
      <c r="G36" s="202"/>
      <c r="H36" s="202"/>
    </row>
    <row r="37" spans="1:8" x14ac:dyDescent="0.25">
      <c r="A37" s="34"/>
      <c r="B37" s="35" t="s">
        <v>258</v>
      </c>
      <c r="C37" s="202"/>
      <c r="D37" s="202"/>
      <c r="E37" s="202"/>
      <c r="F37" s="202"/>
      <c r="G37" s="202"/>
      <c r="H37" s="202"/>
    </row>
    <row r="38" spans="1:8" x14ac:dyDescent="0.25">
      <c r="A38" s="34"/>
      <c r="B38" s="35" t="s">
        <v>259</v>
      </c>
      <c r="C38" s="202"/>
      <c r="D38" s="202"/>
      <c r="E38" s="202"/>
      <c r="F38" s="202"/>
      <c r="G38" s="202"/>
      <c r="H38" s="202"/>
    </row>
    <row r="39" spans="1:8" x14ac:dyDescent="0.25">
      <c r="A39" s="34"/>
      <c r="B39" s="35" t="s">
        <v>260</v>
      </c>
      <c r="C39" s="202"/>
      <c r="D39" s="202"/>
      <c r="E39" s="202"/>
      <c r="F39" s="202"/>
      <c r="G39" s="202"/>
      <c r="H39" s="202"/>
    </row>
    <row r="40" spans="1:8" x14ac:dyDescent="0.25">
      <c r="A40" s="34"/>
      <c r="B40" s="35" t="s">
        <v>261</v>
      </c>
      <c r="C40" s="202"/>
      <c r="D40" s="202"/>
      <c r="E40" s="202"/>
      <c r="F40" s="202"/>
      <c r="G40" s="202"/>
      <c r="H40" s="202"/>
    </row>
    <row r="41" spans="1:8" x14ac:dyDescent="0.25">
      <c r="A41" s="34"/>
      <c r="B41" s="35" t="s">
        <v>262</v>
      </c>
      <c r="C41" s="202"/>
      <c r="D41" s="202"/>
      <c r="E41" s="202"/>
      <c r="F41" s="202"/>
      <c r="G41" s="202"/>
      <c r="H41" s="202"/>
    </row>
    <row r="42" spans="1:8" x14ac:dyDescent="0.25">
      <c r="A42" s="34"/>
      <c r="B42" s="35" t="s">
        <v>263</v>
      </c>
      <c r="C42" s="202"/>
      <c r="D42" s="202"/>
      <c r="E42" s="202"/>
      <c r="F42" s="202"/>
      <c r="G42" s="202"/>
      <c r="H42" s="202"/>
    </row>
    <row r="43" spans="1:8" x14ac:dyDescent="0.25">
      <c r="A43" s="34"/>
      <c r="B43" s="35"/>
      <c r="C43" s="202"/>
      <c r="D43" s="202"/>
      <c r="E43" s="202"/>
      <c r="F43" s="202"/>
      <c r="G43" s="202"/>
      <c r="H43" s="202"/>
    </row>
    <row r="44" spans="1:8" x14ac:dyDescent="0.25">
      <c r="A44" s="523" t="s">
        <v>264</v>
      </c>
      <c r="B44" s="524"/>
      <c r="C44" s="419">
        <f t="shared" ref="C44:H44" si="4">SUM(C46:C51)</f>
        <v>0</v>
      </c>
      <c r="D44" s="419">
        <f t="shared" si="4"/>
        <v>0</v>
      </c>
      <c r="E44" s="419">
        <f t="shared" si="4"/>
        <v>0</v>
      </c>
      <c r="F44" s="419">
        <f t="shared" si="4"/>
        <v>0</v>
      </c>
      <c r="G44" s="419">
        <f t="shared" si="4"/>
        <v>0</v>
      </c>
      <c r="H44" s="419">
        <f t="shared" si="4"/>
        <v>0</v>
      </c>
    </row>
    <row r="45" spans="1:8" x14ac:dyDescent="0.25">
      <c r="A45" s="523" t="s">
        <v>265</v>
      </c>
      <c r="B45" s="524"/>
      <c r="C45" s="419"/>
      <c r="D45" s="419"/>
      <c r="E45" s="419"/>
      <c r="F45" s="419"/>
      <c r="G45" s="419"/>
      <c r="H45" s="419"/>
    </row>
    <row r="46" spans="1:8" x14ac:dyDescent="0.25">
      <c r="A46" s="525"/>
      <c r="B46" s="35" t="s">
        <v>266</v>
      </c>
      <c r="C46" s="419"/>
      <c r="D46" s="419"/>
      <c r="E46" s="419"/>
      <c r="F46" s="419"/>
      <c r="G46" s="419"/>
      <c r="H46" s="419"/>
    </row>
    <row r="47" spans="1:8" x14ac:dyDescent="0.25">
      <c r="A47" s="525"/>
      <c r="B47" s="35" t="s">
        <v>267</v>
      </c>
      <c r="C47" s="419"/>
      <c r="D47" s="419"/>
      <c r="E47" s="419"/>
      <c r="F47" s="419"/>
      <c r="G47" s="419"/>
      <c r="H47" s="419"/>
    </row>
    <row r="48" spans="1:8" x14ac:dyDescent="0.25">
      <c r="A48" s="525"/>
      <c r="B48" s="35" t="s">
        <v>268</v>
      </c>
      <c r="C48" s="419"/>
      <c r="D48" s="419"/>
      <c r="E48" s="419"/>
      <c r="F48" s="419"/>
      <c r="G48" s="419"/>
      <c r="H48" s="419"/>
    </row>
    <row r="49" spans="1:8" x14ac:dyDescent="0.25">
      <c r="A49" s="525"/>
      <c r="B49" s="35" t="s">
        <v>269</v>
      </c>
      <c r="C49" s="419"/>
      <c r="D49" s="419"/>
      <c r="E49" s="419"/>
      <c r="F49" s="419"/>
      <c r="G49" s="419"/>
      <c r="H49" s="419"/>
    </row>
    <row r="50" spans="1:8" x14ac:dyDescent="0.25">
      <c r="A50" s="34"/>
      <c r="B50" s="35" t="s">
        <v>270</v>
      </c>
      <c r="C50" s="202"/>
      <c r="D50" s="202"/>
      <c r="E50" s="202"/>
      <c r="F50" s="202"/>
      <c r="G50" s="202"/>
      <c r="H50" s="202"/>
    </row>
    <row r="51" spans="1:8" x14ac:dyDescent="0.25">
      <c r="A51" s="34"/>
      <c r="B51" s="35" t="s">
        <v>271</v>
      </c>
      <c r="C51" s="202"/>
      <c r="D51" s="202"/>
      <c r="E51" s="202"/>
      <c r="F51" s="202"/>
      <c r="G51" s="202"/>
      <c r="H51" s="202"/>
    </row>
    <row r="52" spans="1:8" x14ac:dyDescent="0.25">
      <c r="A52" s="34"/>
      <c r="B52" s="35"/>
      <c r="C52" s="202"/>
      <c r="D52" s="202"/>
      <c r="E52" s="202"/>
      <c r="F52" s="202"/>
      <c r="G52" s="202"/>
      <c r="H52" s="202"/>
    </row>
    <row r="53" spans="1:8" x14ac:dyDescent="0.25">
      <c r="A53" s="523" t="s">
        <v>272</v>
      </c>
      <c r="B53" s="524"/>
      <c r="C53" s="201">
        <f>+C54+C64+C74+C87</f>
        <v>0</v>
      </c>
      <c r="D53" s="201">
        <f>+D54+D64+D74+D87</f>
        <v>0</v>
      </c>
      <c r="E53" s="201">
        <f>+E54+E64+E74+E87</f>
        <v>0</v>
      </c>
      <c r="F53" s="201">
        <f>+F54+F64+F74+F87</f>
        <v>0</v>
      </c>
      <c r="G53" s="201">
        <f>+G54+G64+G74+G87</f>
        <v>0</v>
      </c>
      <c r="H53" s="201">
        <f>+C53+E53-F53</f>
        <v>0</v>
      </c>
    </row>
    <row r="54" spans="1:8" x14ac:dyDescent="0.25">
      <c r="A54" s="523" t="s">
        <v>234</v>
      </c>
      <c r="B54" s="524"/>
      <c r="C54" s="202">
        <f>SUM(C55:C62)</f>
        <v>0</v>
      </c>
      <c r="D54" s="202"/>
      <c r="E54" s="202"/>
      <c r="F54" s="202"/>
      <c r="G54" s="202"/>
      <c r="H54" s="202"/>
    </row>
    <row r="55" spans="1:8" x14ac:dyDescent="0.25">
      <c r="A55" s="34"/>
      <c r="B55" s="35" t="s">
        <v>235</v>
      </c>
      <c r="C55" s="202"/>
      <c r="D55" s="202"/>
      <c r="E55" s="202"/>
      <c r="F55" s="202"/>
      <c r="G55" s="202"/>
      <c r="H55" s="202"/>
    </row>
    <row r="56" spans="1:8" x14ac:dyDescent="0.25">
      <c r="A56" s="34"/>
      <c r="B56" s="35" t="s">
        <v>236</v>
      </c>
      <c r="C56" s="202"/>
      <c r="D56" s="202"/>
      <c r="E56" s="202"/>
      <c r="F56" s="202"/>
      <c r="G56" s="202"/>
      <c r="H56" s="202"/>
    </row>
    <row r="57" spans="1:8" x14ac:dyDescent="0.25">
      <c r="A57" s="34"/>
      <c r="B57" s="35" t="s">
        <v>237</v>
      </c>
      <c r="C57" s="202"/>
      <c r="D57" s="202"/>
      <c r="E57" s="202"/>
      <c r="F57" s="202"/>
      <c r="G57" s="202"/>
      <c r="H57" s="202"/>
    </row>
    <row r="58" spans="1:8" x14ac:dyDescent="0.25">
      <c r="A58" s="34"/>
      <c r="B58" s="35" t="s">
        <v>238</v>
      </c>
      <c r="C58" s="202"/>
      <c r="D58" s="202"/>
      <c r="E58" s="202"/>
      <c r="F58" s="202"/>
      <c r="G58" s="202"/>
      <c r="H58" s="202"/>
    </row>
    <row r="59" spans="1:8" x14ac:dyDescent="0.25">
      <c r="A59" s="34"/>
      <c r="B59" s="35" t="s">
        <v>239</v>
      </c>
      <c r="C59" s="202"/>
      <c r="D59" s="202"/>
      <c r="E59" s="202"/>
      <c r="F59" s="202"/>
      <c r="G59" s="202"/>
      <c r="H59" s="202"/>
    </row>
    <row r="60" spans="1:8" x14ac:dyDescent="0.25">
      <c r="A60" s="34"/>
      <c r="B60" s="35" t="s">
        <v>240</v>
      </c>
      <c r="C60" s="202"/>
      <c r="D60" s="202"/>
      <c r="E60" s="202"/>
      <c r="F60" s="202"/>
      <c r="G60" s="202"/>
      <c r="H60" s="202"/>
    </row>
    <row r="61" spans="1:8" x14ac:dyDescent="0.25">
      <c r="A61" s="34"/>
      <c r="B61" s="35" t="s">
        <v>241</v>
      </c>
      <c r="C61" s="202"/>
      <c r="D61" s="202"/>
      <c r="E61" s="202"/>
      <c r="F61" s="202"/>
      <c r="G61" s="202"/>
      <c r="H61" s="202"/>
    </row>
    <row r="62" spans="1:8" x14ac:dyDescent="0.25">
      <c r="A62" s="34"/>
      <c r="B62" s="35" t="s">
        <v>242</v>
      </c>
      <c r="C62" s="202"/>
      <c r="D62" s="202"/>
      <c r="E62" s="202"/>
      <c r="F62" s="202"/>
      <c r="G62" s="202"/>
      <c r="H62" s="202"/>
    </row>
    <row r="63" spans="1:8" x14ac:dyDescent="0.25">
      <c r="A63" s="34"/>
      <c r="B63" s="35"/>
      <c r="C63" s="202"/>
      <c r="D63" s="202"/>
      <c r="E63" s="202"/>
      <c r="F63" s="202"/>
      <c r="G63" s="202"/>
      <c r="H63" s="202"/>
    </row>
    <row r="64" spans="1:8" x14ac:dyDescent="0.25">
      <c r="A64" s="526" t="s">
        <v>243</v>
      </c>
      <c r="B64" s="527"/>
      <c r="C64" s="203">
        <f>SUM(C65:C72)</f>
        <v>0</v>
      </c>
      <c r="D64" s="202">
        <f>SUM(D65:D72)</f>
        <v>0</v>
      </c>
      <c r="E64" s="202">
        <f>SUM(E65:E72)</f>
        <v>0</v>
      </c>
      <c r="F64" s="202">
        <f>SUM(F65:F72)</f>
        <v>0</v>
      </c>
      <c r="G64" s="202">
        <f>SUM(G65:G72)</f>
        <v>0</v>
      </c>
      <c r="H64" s="202">
        <f>+C64+E64-F64</f>
        <v>0</v>
      </c>
    </row>
    <row r="65" spans="1:8" x14ac:dyDescent="0.25">
      <c r="A65" s="41"/>
      <c r="B65" s="40" t="s">
        <v>244</v>
      </c>
      <c r="C65" s="203"/>
      <c r="D65" s="202"/>
      <c r="E65" s="202"/>
      <c r="F65" s="202"/>
      <c r="G65" s="202"/>
      <c r="H65" s="202"/>
    </row>
    <row r="66" spans="1:8" x14ac:dyDescent="0.25">
      <c r="A66" s="41"/>
      <c r="B66" s="40" t="s">
        <v>245</v>
      </c>
      <c r="C66" s="203"/>
      <c r="D66" s="202"/>
      <c r="E66" s="202"/>
      <c r="F66" s="202"/>
      <c r="G66" s="202"/>
      <c r="H66" s="202"/>
    </row>
    <row r="67" spans="1:8" x14ac:dyDescent="0.25">
      <c r="A67" s="41"/>
      <c r="B67" s="40" t="s">
        <v>246</v>
      </c>
      <c r="C67" s="203"/>
      <c r="D67" s="202"/>
      <c r="E67" s="202"/>
      <c r="F67" s="202"/>
      <c r="G67" s="202"/>
      <c r="H67" s="202"/>
    </row>
    <row r="68" spans="1:8" x14ac:dyDescent="0.25">
      <c r="A68" s="525"/>
      <c r="B68" s="35" t="s">
        <v>247</v>
      </c>
      <c r="C68" s="419"/>
      <c r="D68" s="419"/>
      <c r="E68" s="419"/>
      <c r="F68" s="419"/>
      <c r="G68" s="419"/>
      <c r="H68" s="419"/>
    </row>
    <row r="69" spans="1:8" x14ac:dyDescent="0.25">
      <c r="A69" s="525"/>
      <c r="B69" s="35" t="s">
        <v>248</v>
      </c>
      <c r="C69" s="419"/>
      <c r="D69" s="419"/>
      <c r="E69" s="419"/>
      <c r="F69" s="419"/>
      <c r="G69" s="419"/>
      <c r="H69" s="419"/>
    </row>
    <row r="70" spans="1:8" x14ac:dyDescent="0.25">
      <c r="A70" s="34"/>
      <c r="B70" s="35" t="s">
        <v>249</v>
      </c>
      <c r="C70" s="202"/>
      <c r="D70" s="202">
        <f>+FORMATO6A!D90</f>
        <v>0</v>
      </c>
      <c r="E70" s="202">
        <f>+D70</f>
        <v>0</v>
      </c>
      <c r="F70" s="202">
        <f>+FORMATO6A!F90</f>
        <v>0</v>
      </c>
      <c r="G70" s="202">
        <f>+FORMATO6A!G90</f>
        <v>0</v>
      </c>
      <c r="H70" s="202">
        <f>+C70+E70-F70</f>
        <v>0</v>
      </c>
    </row>
    <row r="71" spans="1:8" x14ac:dyDescent="0.25">
      <c r="A71" s="34"/>
      <c r="B71" s="35" t="s">
        <v>250</v>
      </c>
      <c r="C71" s="202"/>
      <c r="D71" s="202"/>
      <c r="E71" s="202"/>
      <c r="F71" s="202"/>
      <c r="G71" s="202"/>
      <c r="H71" s="202"/>
    </row>
    <row r="72" spans="1:8" x14ac:dyDescent="0.25">
      <c r="A72" s="34"/>
      <c r="B72" s="35" t="s">
        <v>251</v>
      </c>
      <c r="C72" s="202"/>
      <c r="D72" s="202"/>
      <c r="E72" s="202"/>
      <c r="F72" s="202"/>
      <c r="G72" s="202"/>
      <c r="H72" s="202"/>
    </row>
    <row r="73" spans="1:8" x14ac:dyDescent="0.25">
      <c r="A73" s="34"/>
      <c r="B73" s="35"/>
      <c r="C73" s="202"/>
      <c r="D73" s="202"/>
      <c r="E73" s="202"/>
      <c r="F73" s="202"/>
      <c r="G73" s="202"/>
      <c r="H73" s="202"/>
    </row>
    <row r="74" spans="1:8" x14ac:dyDescent="0.25">
      <c r="A74" s="523" t="s">
        <v>252</v>
      </c>
      <c r="B74" s="524"/>
      <c r="C74" s="419">
        <f t="shared" ref="C74:H74" si="5">SUM(C76:C85)</f>
        <v>0</v>
      </c>
      <c r="D74" s="419">
        <f t="shared" si="5"/>
        <v>0</v>
      </c>
      <c r="E74" s="419">
        <f t="shared" si="5"/>
        <v>0</v>
      </c>
      <c r="F74" s="419">
        <f t="shared" si="5"/>
        <v>0</v>
      </c>
      <c r="G74" s="419">
        <f t="shared" si="5"/>
        <v>0</v>
      </c>
      <c r="H74" s="419">
        <f t="shared" si="5"/>
        <v>0</v>
      </c>
    </row>
    <row r="75" spans="1:8" x14ac:dyDescent="0.25">
      <c r="A75" s="523" t="s">
        <v>253</v>
      </c>
      <c r="B75" s="524"/>
      <c r="C75" s="419"/>
      <c r="D75" s="419"/>
      <c r="E75" s="419"/>
      <c r="F75" s="419"/>
      <c r="G75" s="419"/>
      <c r="H75" s="419"/>
    </row>
    <row r="76" spans="1:8" x14ac:dyDescent="0.25">
      <c r="A76" s="525"/>
      <c r="B76" s="35" t="s">
        <v>254</v>
      </c>
      <c r="C76" s="419"/>
      <c r="D76" s="419"/>
      <c r="E76" s="419"/>
      <c r="F76" s="419"/>
      <c r="G76" s="419"/>
      <c r="H76" s="419"/>
    </row>
    <row r="77" spans="1:8" x14ac:dyDescent="0.25">
      <c r="A77" s="525"/>
      <c r="B77" s="35" t="s">
        <v>255</v>
      </c>
      <c r="C77" s="419"/>
      <c r="D77" s="419"/>
      <c r="E77" s="419"/>
      <c r="F77" s="419"/>
      <c r="G77" s="419"/>
      <c r="H77" s="419"/>
    </row>
    <row r="78" spans="1:8" x14ac:dyDescent="0.25">
      <c r="A78" s="34"/>
      <c r="B78" s="35" t="s">
        <v>256</v>
      </c>
      <c r="C78" s="202"/>
      <c r="D78" s="202"/>
      <c r="E78" s="202"/>
      <c r="F78" s="202"/>
      <c r="G78" s="202"/>
      <c r="H78" s="202"/>
    </row>
    <row r="79" spans="1:8" x14ac:dyDescent="0.25">
      <c r="A79" s="34"/>
      <c r="B79" s="35" t="s">
        <v>257</v>
      </c>
      <c r="C79" s="202"/>
      <c r="D79" s="202"/>
      <c r="E79" s="202"/>
      <c r="F79" s="202"/>
      <c r="G79" s="202"/>
      <c r="H79" s="202"/>
    </row>
    <row r="80" spans="1:8" x14ac:dyDescent="0.25">
      <c r="A80" s="34"/>
      <c r="B80" s="35" t="s">
        <v>258</v>
      </c>
      <c r="C80" s="202"/>
      <c r="D80" s="202"/>
      <c r="E80" s="202"/>
      <c r="F80" s="202"/>
      <c r="G80" s="202"/>
      <c r="H80" s="202"/>
    </row>
    <row r="81" spans="1:8" x14ac:dyDescent="0.25">
      <c r="A81" s="34"/>
      <c r="B81" s="35" t="s">
        <v>259</v>
      </c>
      <c r="C81" s="202"/>
      <c r="D81" s="202"/>
      <c r="E81" s="202"/>
      <c r="F81" s="202"/>
      <c r="G81" s="202"/>
      <c r="H81" s="202"/>
    </row>
    <row r="82" spans="1:8" x14ac:dyDescent="0.25">
      <c r="A82" s="34"/>
      <c r="B82" s="35" t="s">
        <v>260</v>
      </c>
      <c r="C82" s="202"/>
      <c r="D82" s="202"/>
      <c r="E82" s="202"/>
      <c r="F82" s="202"/>
      <c r="G82" s="202"/>
      <c r="H82" s="202"/>
    </row>
    <row r="83" spans="1:8" x14ac:dyDescent="0.25">
      <c r="A83" s="34"/>
      <c r="B83" s="35" t="s">
        <v>261</v>
      </c>
      <c r="C83" s="202"/>
      <c r="D83" s="202"/>
      <c r="E83" s="202"/>
      <c r="F83" s="202"/>
      <c r="G83" s="202"/>
      <c r="H83" s="202"/>
    </row>
    <row r="84" spans="1:8" x14ac:dyDescent="0.25">
      <c r="A84" s="34"/>
      <c r="B84" s="35" t="s">
        <v>262</v>
      </c>
      <c r="C84" s="202"/>
      <c r="D84" s="202"/>
      <c r="E84" s="202"/>
      <c r="F84" s="202"/>
      <c r="G84" s="202"/>
      <c r="H84" s="202"/>
    </row>
    <row r="85" spans="1:8" x14ac:dyDescent="0.25">
      <c r="A85" s="34"/>
      <c r="B85" s="35" t="s">
        <v>263</v>
      </c>
      <c r="C85" s="202"/>
      <c r="D85" s="202"/>
      <c r="E85" s="202"/>
      <c r="F85" s="202"/>
      <c r="G85" s="202"/>
      <c r="H85" s="202"/>
    </row>
    <row r="86" spans="1:8" x14ac:dyDescent="0.25">
      <c r="A86" s="34"/>
      <c r="B86" s="35"/>
      <c r="C86" s="202"/>
      <c r="D86" s="202"/>
      <c r="E86" s="202"/>
      <c r="F86" s="202"/>
      <c r="G86" s="202"/>
      <c r="H86" s="202"/>
    </row>
    <row r="87" spans="1:8" x14ac:dyDescent="0.25">
      <c r="A87" s="523" t="s">
        <v>264</v>
      </c>
      <c r="B87" s="524"/>
      <c r="C87" s="419">
        <f t="shared" ref="C87:H87" si="6">SUM(C89:C94)</f>
        <v>0</v>
      </c>
      <c r="D87" s="419">
        <f t="shared" si="6"/>
        <v>0</v>
      </c>
      <c r="E87" s="419">
        <f t="shared" si="6"/>
        <v>0</v>
      </c>
      <c r="F87" s="419">
        <f t="shared" si="6"/>
        <v>0</v>
      </c>
      <c r="G87" s="419">
        <f t="shared" si="6"/>
        <v>0</v>
      </c>
      <c r="H87" s="419">
        <f t="shared" si="6"/>
        <v>0</v>
      </c>
    </row>
    <row r="88" spans="1:8" x14ac:dyDescent="0.25">
      <c r="A88" s="523" t="s">
        <v>265</v>
      </c>
      <c r="B88" s="524"/>
      <c r="C88" s="419"/>
      <c r="D88" s="419"/>
      <c r="E88" s="419"/>
      <c r="F88" s="419"/>
      <c r="G88" s="419"/>
      <c r="H88" s="419"/>
    </row>
    <row r="89" spans="1:8" x14ac:dyDescent="0.25">
      <c r="A89" s="525"/>
      <c r="B89" s="35" t="s">
        <v>266</v>
      </c>
      <c r="C89" s="419"/>
      <c r="D89" s="419"/>
      <c r="E89" s="419"/>
      <c r="F89" s="419"/>
      <c r="G89" s="419"/>
      <c r="H89" s="419"/>
    </row>
    <row r="90" spans="1:8" x14ac:dyDescent="0.25">
      <c r="A90" s="525"/>
      <c r="B90" s="35" t="s">
        <v>267</v>
      </c>
      <c r="C90" s="419"/>
      <c r="D90" s="419"/>
      <c r="E90" s="419"/>
      <c r="F90" s="419"/>
      <c r="G90" s="419"/>
      <c r="H90" s="419"/>
    </row>
    <row r="91" spans="1:8" x14ac:dyDescent="0.25">
      <c r="A91" s="525"/>
      <c r="B91" s="35" t="s">
        <v>268</v>
      </c>
      <c r="C91" s="419"/>
      <c r="D91" s="419"/>
      <c r="E91" s="419"/>
      <c r="F91" s="419"/>
      <c r="G91" s="419"/>
      <c r="H91" s="419"/>
    </row>
    <row r="92" spans="1:8" x14ac:dyDescent="0.25">
      <c r="A92" s="525"/>
      <c r="B92" s="35" t="s">
        <v>269</v>
      </c>
      <c r="C92" s="419"/>
      <c r="D92" s="419"/>
      <c r="E92" s="419"/>
      <c r="F92" s="419"/>
      <c r="G92" s="419"/>
      <c r="H92" s="419"/>
    </row>
    <row r="93" spans="1:8" x14ac:dyDescent="0.25">
      <c r="A93" s="34"/>
      <c r="B93" s="35" t="s">
        <v>270</v>
      </c>
      <c r="C93" s="202"/>
      <c r="D93" s="202"/>
      <c r="E93" s="202"/>
      <c r="F93" s="202"/>
      <c r="G93" s="202"/>
      <c r="H93" s="202"/>
    </row>
    <row r="94" spans="1:8" x14ac:dyDescent="0.25">
      <c r="A94" s="34"/>
      <c r="B94" s="35" t="s">
        <v>271</v>
      </c>
      <c r="C94" s="202"/>
      <c r="D94" s="202"/>
      <c r="E94" s="202"/>
      <c r="F94" s="202"/>
      <c r="G94" s="202"/>
      <c r="H94" s="202"/>
    </row>
    <row r="95" spans="1:8" x14ac:dyDescent="0.25">
      <c r="A95" s="34"/>
      <c r="B95" s="35"/>
      <c r="C95" s="202"/>
      <c r="D95" s="202"/>
      <c r="E95" s="202"/>
      <c r="F95" s="202"/>
      <c r="G95" s="202"/>
      <c r="H95" s="202"/>
    </row>
    <row r="96" spans="1:8" x14ac:dyDescent="0.25">
      <c r="A96" s="523" t="s">
        <v>225</v>
      </c>
      <c r="B96" s="524"/>
      <c r="C96" s="201">
        <f t="shared" ref="C96:H96" si="7">+C10+C53</f>
        <v>587168044</v>
      </c>
      <c r="D96" s="201">
        <f t="shared" si="7"/>
        <v>23803980.82</v>
      </c>
      <c r="E96" s="201">
        <f t="shared" si="7"/>
        <v>610972024.82000005</v>
      </c>
      <c r="F96" s="201">
        <f t="shared" si="7"/>
        <v>255548040.66000003</v>
      </c>
      <c r="G96" s="201">
        <f t="shared" si="7"/>
        <v>240910700.48000002</v>
      </c>
      <c r="H96" s="201">
        <f t="shared" si="7"/>
        <v>355423984.16000003</v>
      </c>
    </row>
    <row r="97" spans="1:8" x14ac:dyDescent="0.25">
      <c r="A97" s="36"/>
      <c r="B97" s="37"/>
      <c r="C97" s="204"/>
      <c r="D97" s="204"/>
      <c r="E97" s="204"/>
      <c r="F97" s="204"/>
      <c r="G97" s="204"/>
      <c r="H97" s="204"/>
    </row>
    <row r="98" spans="1:8" x14ac:dyDescent="0.25">
      <c r="A98" s="40"/>
      <c r="B98" s="40"/>
      <c r="C98" s="141"/>
      <c r="D98" s="141"/>
      <c r="E98" s="141"/>
      <c r="F98" s="141"/>
      <c r="G98" s="141"/>
      <c r="H98" s="141"/>
    </row>
    <row r="99" spans="1:8" x14ac:dyDescent="0.25">
      <c r="A99" s="40"/>
      <c r="B99" s="40"/>
      <c r="C99" s="141"/>
      <c r="D99" s="141"/>
      <c r="E99" s="141"/>
      <c r="F99" s="141"/>
      <c r="G99" s="141"/>
      <c r="H99" s="141"/>
    </row>
    <row r="100" spans="1:8" x14ac:dyDescent="0.25">
      <c r="A100" s="40"/>
      <c r="B100" s="40"/>
      <c r="C100" s="141"/>
      <c r="D100" s="141"/>
      <c r="E100" s="141"/>
      <c r="F100" s="141"/>
      <c r="G100" s="141"/>
      <c r="H100" s="141"/>
    </row>
    <row r="105" spans="1:8" x14ac:dyDescent="0.25">
      <c r="C105" s="167">
        <f>+C96-FORMATO6A!C170</f>
        <v>0</v>
      </c>
      <c r="D105" s="167">
        <f>+D96-FORMATO6A!D170</f>
        <v>0</v>
      </c>
      <c r="E105" s="167">
        <f>+E96-FORMATO6A!E170</f>
        <v>0</v>
      </c>
      <c r="F105" s="167">
        <f>+F96-FORMATO6A!F170</f>
        <v>0</v>
      </c>
      <c r="G105" s="167">
        <f>+G96-FORMATO6A!G170</f>
        <v>0</v>
      </c>
      <c r="H105" s="167">
        <f>+H96-FORMATO6A!H170</f>
        <v>0</v>
      </c>
    </row>
  </sheetData>
  <mergeCells count="108">
    <mergeCell ref="A1:H1"/>
    <mergeCell ref="A2:H2"/>
    <mergeCell ref="A3:H3"/>
    <mergeCell ref="A4:H4"/>
    <mergeCell ref="A5:H5"/>
    <mergeCell ref="A6:B8"/>
    <mergeCell ref="C6:G6"/>
    <mergeCell ref="H6:H8"/>
    <mergeCell ref="C25:C26"/>
    <mergeCell ref="D25:D26"/>
    <mergeCell ref="E25:E26"/>
    <mergeCell ref="F25:F26"/>
    <mergeCell ref="G25:G26"/>
    <mergeCell ref="F7:F8"/>
    <mergeCell ref="G7:G8"/>
    <mergeCell ref="C7:C8"/>
    <mergeCell ref="E7:E8"/>
    <mergeCell ref="H25:H26"/>
    <mergeCell ref="A31:B31"/>
    <mergeCell ref="A32:B32"/>
    <mergeCell ref="C31:C32"/>
    <mergeCell ref="D31:D32"/>
    <mergeCell ref="E31:E32"/>
    <mergeCell ref="F31:F32"/>
    <mergeCell ref="G31:G32"/>
    <mergeCell ref="H31:H32"/>
    <mergeCell ref="A9:B9"/>
    <mergeCell ref="A10:B10"/>
    <mergeCell ref="A11:B11"/>
    <mergeCell ref="A21:B21"/>
    <mergeCell ref="H33:H34"/>
    <mergeCell ref="A44:B44"/>
    <mergeCell ref="A45:B45"/>
    <mergeCell ref="C44:C45"/>
    <mergeCell ref="D44:D45"/>
    <mergeCell ref="E44:E45"/>
    <mergeCell ref="A25:A26"/>
    <mergeCell ref="F44:F45"/>
    <mergeCell ref="G44:G45"/>
    <mergeCell ref="H44:H45"/>
    <mergeCell ref="A33:A34"/>
    <mergeCell ref="C33:C34"/>
    <mergeCell ref="D33:D34"/>
    <mergeCell ref="E33:E34"/>
    <mergeCell ref="F33:F34"/>
    <mergeCell ref="G33:G34"/>
    <mergeCell ref="A53:B53"/>
    <mergeCell ref="A54:B54"/>
    <mergeCell ref="A64:B64"/>
    <mergeCell ref="A68:A69"/>
    <mergeCell ref="C68:C69"/>
    <mergeCell ref="D68:D69"/>
    <mergeCell ref="H46:H47"/>
    <mergeCell ref="A48:A49"/>
    <mergeCell ref="C48:C49"/>
    <mergeCell ref="D48:D49"/>
    <mergeCell ref="E48:E49"/>
    <mergeCell ref="F48:F49"/>
    <mergeCell ref="G48:G49"/>
    <mergeCell ref="H48:H49"/>
    <mergeCell ref="A46:A47"/>
    <mergeCell ref="C46:C47"/>
    <mergeCell ref="D46:D47"/>
    <mergeCell ref="E46:E47"/>
    <mergeCell ref="F46:F47"/>
    <mergeCell ref="G46:G47"/>
    <mergeCell ref="E68:E69"/>
    <mergeCell ref="F68:F69"/>
    <mergeCell ref="G68:G69"/>
    <mergeCell ref="H68:H69"/>
    <mergeCell ref="A74:B74"/>
    <mergeCell ref="A75:B75"/>
    <mergeCell ref="C74:C75"/>
    <mergeCell ref="D74:D75"/>
    <mergeCell ref="E74:E75"/>
    <mergeCell ref="F74:F75"/>
    <mergeCell ref="G74:G75"/>
    <mergeCell ref="G87:G88"/>
    <mergeCell ref="H74:H75"/>
    <mergeCell ref="A76:A77"/>
    <mergeCell ref="C76:C77"/>
    <mergeCell ref="D76:D77"/>
    <mergeCell ref="E76:E77"/>
    <mergeCell ref="F76:F77"/>
    <mergeCell ref="G76:G77"/>
    <mergeCell ref="H76:H77"/>
    <mergeCell ref="H91:H92"/>
    <mergeCell ref="A96:B96"/>
    <mergeCell ref="A91:A92"/>
    <mergeCell ref="C91:C92"/>
    <mergeCell ref="D91:D92"/>
    <mergeCell ref="E91:E92"/>
    <mergeCell ref="F91:F92"/>
    <mergeCell ref="G91:G92"/>
    <mergeCell ref="H87:H88"/>
    <mergeCell ref="A89:A90"/>
    <mergeCell ref="C89:C90"/>
    <mergeCell ref="D89:D90"/>
    <mergeCell ref="E89:E90"/>
    <mergeCell ref="F89:F90"/>
    <mergeCell ref="G89:G90"/>
    <mergeCell ref="H89:H90"/>
    <mergeCell ref="A87:B87"/>
    <mergeCell ref="A88:B88"/>
    <mergeCell ref="C87:C88"/>
    <mergeCell ref="D87:D88"/>
    <mergeCell ref="E87:E88"/>
    <mergeCell ref="F87:F88"/>
  </mergeCells>
  <printOptions horizontalCentered="1"/>
  <pageMargins left="0.70866141732283472" right="0.70866141732283472" top="0.55000000000000004" bottom="0.44" header="0.31496062992125984" footer="0.31496062992125984"/>
  <pageSetup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5"/>
  <sheetViews>
    <sheetView workbookViewId="0">
      <selection activeCell="A6" sqref="A6"/>
    </sheetView>
  </sheetViews>
  <sheetFormatPr baseColWidth="10" defaultRowHeight="15" x14ac:dyDescent="0.25"/>
  <cols>
    <col min="1" max="1" width="47.42578125" bestFit="1" customWidth="1"/>
  </cols>
  <sheetData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I50"/>
  <sheetViews>
    <sheetView showGridLines="0" view="pageBreakPreview" topLeftCell="A43" zoomScale="130" zoomScaleNormal="100" zoomScaleSheetLayoutView="130" workbookViewId="0">
      <selection activeCell="B50" sqref="B50"/>
    </sheetView>
  </sheetViews>
  <sheetFormatPr baseColWidth="10" defaultRowHeight="15" x14ac:dyDescent="0.25"/>
  <cols>
    <col min="1" max="1" width="39.7109375" bestFit="1" customWidth="1"/>
    <col min="2" max="2" width="15.7109375" bestFit="1" customWidth="1"/>
    <col min="3" max="3" width="14.85546875" bestFit="1" customWidth="1"/>
    <col min="4" max="4" width="13.7109375" customWidth="1"/>
    <col min="5" max="6" width="15.7109375" bestFit="1" customWidth="1"/>
    <col min="7" max="7" width="15.42578125" bestFit="1" customWidth="1"/>
    <col min="8" max="9" width="16.140625" bestFit="1" customWidth="1"/>
  </cols>
  <sheetData>
    <row r="1" spans="1:9" x14ac:dyDescent="0.25">
      <c r="A1" s="462" t="str">
        <f>+FORMATO6C!A1</f>
        <v>COLEGIO DE ESTUDIOS CIENTÍFICOS Y TECNOLÓGICOS DEL ESTADO DE TLAXCALA</v>
      </c>
      <c r="B1" s="463"/>
      <c r="C1" s="463"/>
      <c r="D1" s="463"/>
      <c r="E1" s="463"/>
      <c r="F1" s="463"/>
      <c r="G1" s="464"/>
    </row>
    <row r="2" spans="1:9" x14ac:dyDescent="0.25">
      <c r="A2" s="504" t="s">
        <v>139</v>
      </c>
      <c r="B2" s="505"/>
      <c r="C2" s="505"/>
      <c r="D2" s="505"/>
      <c r="E2" s="505"/>
      <c r="F2" s="505"/>
      <c r="G2" s="506"/>
    </row>
    <row r="3" spans="1:9" x14ac:dyDescent="0.25">
      <c r="A3" s="504" t="s">
        <v>273</v>
      </c>
      <c r="B3" s="505"/>
      <c r="C3" s="505"/>
      <c r="D3" s="505"/>
      <c r="E3" s="505"/>
      <c r="F3" s="505"/>
      <c r="G3" s="506"/>
    </row>
    <row r="4" spans="1:9" x14ac:dyDescent="0.25">
      <c r="A4" s="504" t="str">
        <f>+Guia!B5</f>
        <v>Del 1 de enero al 31 de junio del 2024</v>
      </c>
      <c r="B4" s="505"/>
      <c r="C4" s="505"/>
      <c r="D4" s="505"/>
      <c r="E4" s="505"/>
      <c r="F4" s="505"/>
      <c r="G4" s="506"/>
    </row>
    <row r="5" spans="1:9" x14ac:dyDescent="0.25">
      <c r="A5" s="507" t="s">
        <v>1</v>
      </c>
      <c r="B5" s="508"/>
      <c r="C5" s="508"/>
      <c r="D5" s="508"/>
      <c r="E5" s="508"/>
      <c r="F5" s="508"/>
      <c r="G5" s="509"/>
    </row>
    <row r="6" spans="1:9" x14ac:dyDescent="0.25">
      <c r="A6" s="515" t="s">
        <v>2</v>
      </c>
      <c r="B6" s="518" t="s">
        <v>141</v>
      </c>
      <c r="C6" s="519"/>
      <c r="D6" s="519"/>
      <c r="E6" s="519"/>
      <c r="F6" s="520"/>
      <c r="G6" s="515" t="s">
        <v>227</v>
      </c>
    </row>
    <row r="7" spans="1:9" x14ac:dyDescent="0.25">
      <c r="A7" s="516"/>
      <c r="B7" s="515" t="s">
        <v>4</v>
      </c>
      <c r="C7" s="32" t="s">
        <v>53</v>
      </c>
      <c r="D7" s="515" t="s">
        <v>55</v>
      </c>
      <c r="E7" s="515" t="s">
        <v>5</v>
      </c>
      <c r="F7" s="515" t="s">
        <v>7</v>
      </c>
      <c r="G7" s="516"/>
    </row>
    <row r="8" spans="1:9" x14ac:dyDescent="0.25">
      <c r="A8" s="517"/>
      <c r="B8" s="517"/>
      <c r="C8" s="33" t="s">
        <v>54</v>
      </c>
      <c r="D8" s="517"/>
      <c r="E8" s="517"/>
      <c r="F8" s="517"/>
      <c r="G8" s="517"/>
    </row>
    <row r="9" spans="1:9" x14ac:dyDescent="0.25">
      <c r="A9" s="66" t="s">
        <v>274</v>
      </c>
      <c r="B9" s="43">
        <f>SUM(B10:B18)+B21</f>
        <v>543563244</v>
      </c>
      <c r="C9" s="43">
        <f>SUM(C10:C18)+C21</f>
        <v>20743920</v>
      </c>
      <c r="D9" s="43">
        <f>SUM(D10:D18)+D21</f>
        <v>564307164</v>
      </c>
      <c r="E9" s="43">
        <f>SUM(E10:E18)+E21</f>
        <v>238633125.68000001</v>
      </c>
      <c r="F9" s="43">
        <f>SUM(F10:F18)+F21</f>
        <v>225358284.94</v>
      </c>
      <c r="G9" s="43">
        <f>+D9-E9</f>
        <v>325674038.31999999</v>
      </c>
    </row>
    <row r="10" spans="1:9" x14ac:dyDescent="0.25">
      <c r="A10" s="34" t="s">
        <v>275</v>
      </c>
      <c r="B10" s="19"/>
      <c r="C10" s="46"/>
      <c r="D10" s="46"/>
      <c r="E10" s="46"/>
      <c r="F10" s="46"/>
      <c r="G10" s="46"/>
    </row>
    <row r="11" spans="1:9" x14ac:dyDescent="0.25">
      <c r="A11" s="34" t="s">
        <v>276</v>
      </c>
      <c r="B11" s="19">
        <f>+FORMATO6A!C10</f>
        <v>543563244</v>
      </c>
      <c r="C11" s="46">
        <f>+FORMATO6A!D10</f>
        <v>20743920</v>
      </c>
      <c r="D11" s="46">
        <f>+B11+C11</f>
        <v>564307164</v>
      </c>
      <c r="E11" s="46">
        <f>+FORMATO6A!F10</f>
        <v>238633125.68000001</v>
      </c>
      <c r="F11" s="46">
        <f>+FORMATO6A!G10</f>
        <v>225358284.94</v>
      </c>
      <c r="G11" s="46">
        <f>+D11-E11</f>
        <v>325674038.31999999</v>
      </c>
      <c r="H11" s="9"/>
      <c r="I11" s="8"/>
    </row>
    <row r="12" spans="1:9" x14ac:dyDescent="0.25">
      <c r="A12" s="34" t="s">
        <v>277</v>
      </c>
      <c r="B12" s="19"/>
      <c r="C12" s="46"/>
      <c r="D12" s="46"/>
      <c r="E12" s="46"/>
      <c r="F12" s="46"/>
      <c r="G12" s="46"/>
    </row>
    <row r="13" spans="1:9" x14ac:dyDescent="0.25">
      <c r="A13" s="34" t="s">
        <v>278</v>
      </c>
      <c r="B13" s="19"/>
      <c r="C13" s="46"/>
      <c r="D13" s="46"/>
      <c r="E13" s="46"/>
      <c r="F13" s="46"/>
      <c r="G13" s="46"/>
    </row>
    <row r="14" spans="1:9" x14ac:dyDescent="0.25">
      <c r="A14" s="34" t="s">
        <v>279</v>
      </c>
      <c r="B14" s="19"/>
      <c r="C14" s="46"/>
      <c r="D14" s="46"/>
      <c r="E14" s="46"/>
      <c r="F14" s="46"/>
      <c r="G14" s="46"/>
    </row>
    <row r="15" spans="1:9" x14ac:dyDescent="0.25">
      <c r="A15" s="34" t="s">
        <v>280</v>
      </c>
      <c r="B15" s="19"/>
      <c r="C15" s="46"/>
      <c r="D15" s="46"/>
      <c r="E15" s="46"/>
      <c r="F15" s="46"/>
      <c r="G15" s="46"/>
    </row>
    <row r="16" spans="1:9" x14ac:dyDescent="0.25">
      <c r="A16" s="34" t="s">
        <v>281</v>
      </c>
      <c r="B16" s="532">
        <f>+B19+B20</f>
        <v>0</v>
      </c>
      <c r="C16" s="532"/>
      <c r="D16" s="532"/>
      <c r="E16" s="532"/>
      <c r="F16" s="532"/>
      <c r="G16" s="532"/>
    </row>
    <row r="17" spans="1:9" x14ac:dyDescent="0.25">
      <c r="A17" s="34" t="s">
        <v>282</v>
      </c>
      <c r="B17" s="532"/>
      <c r="C17" s="532"/>
      <c r="D17" s="532"/>
      <c r="E17" s="532"/>
      <c r="F17" s="532"/>
      <c r="G17" s="532"/>
    </row>
    <row r="18" spans="1:9" x14ac:dyDescent="0.25">
      <c r="A18" s="34" t="s">
        <v>283</v>
      </c>
      <c r="B18" s="532"/>
      <c r="C18" s="532"/>
      <c r="D18" s="532"/>
      <c r="E18" s="532"/>
      <c r="F18" s="532"/>
      <c r="G18" s="532"/>
    </row>
    <row r="19" spans="1:9" x14ac:dyDescent="0.25">
      <c r="A19" s="67" t="s">
        <v>284</v>
      </c>
      <c r="B19" s="19"/>
      <c r="C19" s="46"/>
      <c r="D19" s="46"/>
      <c r="E19" s="46"/>
      <c r="F19" s="46"/>
      <c r="G19" s="46"/>
    </row>
    <row r="20" spans="1:9" x14ac:dyDescent="0.25">
      <c r="A20" s="67" t="s">
        <v>285</v>
      </c>
      <c r="B20" s="19"/>
      <c r="C20" s="46"/>
      <c r="D20" s="46"/>
      <c r="E20" s="46"/>
      <c r="F20" s="46"/>
      <c r="G20" s="46"/>
    </row>
    <row r="21" spans="1:9" x14ac:dyDescent="0.25">
      <c r="A21" s="34" t="s">
        <v>286</v>
      </c>
      <c r="B21" s="19"/>
      <c r="C21" s="46"/>
      <c r="D21" s="46"/>
      <c r="E21" s="46"/>
      <c r="F21" s="46"/>
      <c r="G21" s="46"/>
    </row>
    <row r="22" spans="1:9" x14ac:dyDescent="0.25">
      <c r="A22" s="34"/>
      <c r="B22" s="19"/>
      <c r="C22" s="46"/>
      <c r="D22" s="46"/>
      <c r="E22" s="46"/>
      <c r="F22" s="46"/>
      <c r="G22" s="46"/>
    </row>
    <row r="23" spans="1:9" x14ac:dyDescent="0.25">
      <c r="A23" s="68" t="s">
        <v>287</v>
      </c>
      <c r="B23" s="43">
        <f>SUM(B24:B32)+B35</f>
        <v>0</v>
      </c>
      <c r="C23" s="43">
        <f>SUM(C24:C32)+C35</f>
        <v>0</v>
      </c>
      <c r="D23" s="43">
        <f>SUM(D24:D32)+D35</f>
        <v>0</v>
      </c>
      <c r="E23" s="43">
        <f>SUM(E24:E32)+E35</f>
        <v>0</v>
      </c>
      <c r="F23" s="43">
        <f>SUM(F24:F32)+F35</f>
        <v>0</v>
      </c>
      <c r="G23" s="43">
        <f>+D23-E23</f>
        <v>0</v>
      </c>
    </row>
    <row r="24" spans="1:9" x14ac:dyDescent="0.25">
      <c r="A24" s="34" t="s">
        <v>275</v>
      </c>
      <c r="B24" s="19"/>
      <c r="C24" s="46"/>
      <c r="D24" s="46"/>
      <c r="E24" s="46"/>
      <c r="F24" s="46"/>
      <c r="G24" s="46"/>
      <c r="H24" s="9"/>
      <c r="I24" s="8"/>
    </row>
    <row r="25" spans="1:9" x14ac:dyDescent="0.25">
      <c r="A25" s="34" t="s">
        <v>276</v>
      </c>
      <c r="B25" s="19">
        <v>0</v>
      </c>
      <c r="C25" s="46">
        <v>0</v>
      </c>
      <c r="D25" s="46">
        <f>+B25+C25</f>
        <v>0</v>
      </c>
      <c r="E25" s="46">
        <v>0</v>
      </c>
      <c r="F25" s="46">
        <v>0</v>
      </c>
      <c r="G25" s="19">
        <f>+D25-E25</f>
        <v>0</v>
      </c>
    </row>
    <row r="26" spans="1:9" x14ac:dyDescent="0.25">
      <c r="A26" s="34" t="s">
        <v>277</v>
      </c>
      <c r="B26" s="19"/>
      <c r="C26" s="46"/>
      <c r="D26" s="46"/>
      <c r="E26" s="46"/>
      <c r="F26" s="46"/>
      <c r="G26" s="46"/>
    </row>
    <row r="27" spans="1:9" x14ac:dyDescent="0.25">
      <c r="A27" s="34" t="s">
        <v>278</v>
      </c>
      <c r="B27" s="19"/>
      <c r="C27" s="46"/>
      <c r="D27" s="46"/>
      <c r="E27" s="46"/>
      <c r="F27" s="46"/>
      <c r="G27" s="46"/>
    </row>
    <row r="28" spans="1:9" x14ac:dyDescent="0.25">
      <c r="A28" s="34" t="s">
        <v>279</v>
      </c>
      <c r="B28" s="19"/>
      <c r="C28" s="46"/>
      <c r="D28" s="46"/>
      <c r="E28" s="46"/>
      <c r="F28" s="46"/>
      <c r="G28" s="46"/>
    </row>
    <row r="29" spans="1:9" x14ac:dyDescent="0.25">
      <c r="A29" s="34" t="s">
        <v>280</v>
      </c>
      <c r="B29" s="19"/>
      <c r="C29" s="46"/>
      <c r="D29" s="46"/>
      <c r="E29" s="46"/>
      <c r="F29" s="46"/>
      <c r="G29" s="46"/>
    </row>
    <row r="30" spans="1:9" x14ac:dyDescent="0.25">
      <c r="A30" s="34" t="s">
        <v>281</v>
      </c>
      <c r="B30" s="532">
        <f>+B33+B34</f>
        <v>0</v>
      </c>
      <c r="C30" s="532"/>
      <c r="D30" s="532"/>
      <c r="E30" s="532"/>
      <c r="F30" s="532"/>
      <c r="G30" s="532"/>
    </row>
    <row r="31" spans="1:9" x14ac:dyDescent="0.25">
      <c r="A31" s="34" t="s">
        <v>282</v>
      </c>
      <c r="B31" s="532"/>
      <c r="C31" s="532"/>
      <c r="D31" s="532"/>
      <c r="E31" s="532"/>
      <c r="F31" s="532"/>
      <c r="G31" s="532"/>
    </row>
    <row r="32" spans="1:9" x14ac:dyDescent="0.25">
      <c r="A32" s="34" t="s">
        <v>283</v>
      </c>
      <c r="B32" s="532"/>
      <c r="C32" s="532"/>
      <c r="D32" s="532"/>
      <c r="E32" s="532"/>
      <c r="F32" s="532"/>
      <c r="G32" s="532"/>
    </row>
    <row r="33" spans="1:7" x14ac:dyDescent="0.25">
      <c r="A33" s="67" t="s">
        <v>284</v>
      </c>
      <c r="B33" s="19"/>
      <c r="C33" s="46"/>
      <c r="D33" s="46"/>
      <c r="E33" s="46"/>
      <c r="F33" s="46"/>
      <c r="G33" s="46"/>
    </row>
    <row r="34" spans="1:7" x14ac:dyDescent="0.25">
      <c r="A34" s="67" t="s">
        <v>285</v>
      </c>
      <c r="B34" s="19"/>
      <c r="C34" s="46"/>
      <c r="D34" s="46"/>
      <c r="E34" s="46"/>
      <c r="F34" s="46"/>
      <c r="G34" s="46"/>
    </row>
    <row r="35" spans="1:7" x14ac:dyDescent="0.25">
      <c r="A35" s="34" t="s">
        <v>286</v>
      </c>
      <c r="B35" s="19"/>
      <c r="C35" s="46"/>
      <c r="D35" s="46"/>
      <c r="E35" s="46"/>
      <c r="F35" s="46"/>
      <c r="G35" s="46"/>
    </row>
    <row r="36" spans="1:7" x14ac:dyDescent="0.25">
      <c r="A36" s="69" t="s">
        <v>288</v>
      </c>
      <c r="B36" s="531">
        <f t="shared" ref="B36:G36" si="0">+B9+B23</f>
        <v>543563244</v>
      </c>
      <c r="C36" s="531">
        <f t="shared" si="0"/>
        <v>20743920</v>
      </c>
      <c r="D36" s="531">
        <f t="shared" si="0"/>
        <v>564307164</v>
      </c>
      <c r="E36" s="531">
        <f t="shared" si="0"/>
        <v>238633125.68000001</v>
      </c>
      <c r="F36" s="531">
        <f t="shared" si="0"/>
        <v>225358284.94</v>
      </c>
      <c r="G36" s="531">
        <f t="shared" si="0"/>
        <v>325674038.31999999</v>
      </c>
    </row>
    <row r="37" spans="1:7" x14ac:dyDescent="0.25">
      <c r="A37" s="69" t="s">
        <v>289</v>
      </c>
      <c r="B37" s="531"/>
      <c r="C37" s="531"/>
      <c r="D37" s="531"/>
      <c r="E37" s="531"/>
      <c r="F37" s="531"/>
      <c r="G37" s="531"/>
    </row>
    <row r="38" spans="1:7" x14ac:dyDescent="0.25">
      <c r="A38" s="47"/>
      <c r="B38" s="49"/>
      <c r="C38" s="50"/>
      <c r="D38" s="50"/>
      <c r="E38" s="50"/>
      <c r="F38" s="50"/>
      <c r="G38" s="50"/>
    </row>
    <row r="39" spans="1:7" x14ac:dyDescent="0.25">
      <c r="A39" s="45"/>
      <c r="B39" s="192"/>
      <c r="C39" s="192"/>
      <c r="D39" s="192"/>
      <c r="E39" s="192"/>
      <c r="F39" s="192"/>
      <c r="G39" s="192"/>
    </row>
    <row r="40" spans="1:7" x14ac:dyDescent="0.25">
      <c r="A40" s="45"/>
      <c r="B40" s="192"/>
      <c r="C40" s="192"/>
      <c r="D40" s="192"/>
      <c r="E40" s="192"/>
      <c r="F40" s="192"/>
      <c r="G40" s="192"/>
    </row>
    <row r="41" spans="1:7" x14ac:dyDescent="0.25">
      <c r="A41" s="45"/>
      <c r="B41" s="192"/>
      <c r="C41" s="192"/>
      <c r="D41" s="192"/>
      <c r="E41" s="192"/>
      <c r="F41" s="192"/>
      <c r="G41" s="192"/>
    </row>
    <row r="42" spans="1:7" x14ac:dyDescent="0.25">
      <c r="A42" s="45"/>
      <c r="B42" s="192"/>
      <c r="C42" s="192"/>
      <c r="D42" s="192"/>
      <c r="E42" s="192"/>
      <c r="F42" s="192"/>
      <c r="G42" s="192"/>
    </row>
    <row r="50" spans="2:7" x14ac:dyDescent="0.25">
      <c r="B50" s="167">
        <f>+B36-FORMATO6A!C10</f>
        <v>0</v>
      </c>
      <c r="C50" s="167">
        <f>+C36-FORMATO6A!D10</f>
        <v>0</v>
      </c>
      <c r="D50" s="167">
        <f>+D36-FORMATO6A!E10</f>
        <v>0</v>
      </c>
      <c r="E50" s="167">
        <f>+E36-FORMATO6A!F10</f>
        <v>0</v>
      </c>
      <c r="F50" s="167">
        <f>+F36-FORMATO6A!G10</f>
        <v>0</v>
      </c>
      <c r="G50" s="167">
        <f>+G36-FORMATO6A!H10</f>
        <v>0</v>
      </c>
    </row>
  </sheetData>
  <mergeCells count="30">
    <mergeCell ref="A6:A8"/>
    <mergeCell ref="B6:F6"/>
    <mergeCell ref="G6:G8"/>
    <mergeCell ref="B7:B8"/>
    <mergeCell ref="D7:D8"/>
    <mergeCell ref="A1:G1"/>
    <mergeCell ref="A2:G2"/>
    <mergeCell ref="A3:G3"/>
    <mergeCell ref="A4:G4"/>
    <mergeCell ref="A5:G5"/>
    <mergeCell ref="E7:E8"/>
    <mergeCell ref="F7:F8"/>
    <mergeCell ref="B16:B18"/>
    <mergeCell ref="C16:C18"/>
    <mergeCell ref="D16:D18"/>
    <mergeCell ref="E16:E18"/>
    <mergeCell ref="F16:F18"/>
    <mergeCell ref="G36:G37"/>
    <mergeCell ref="G16:G18"/>
    <mergeCell ref="B30:B32"/>
    <mergeCell ref="C30:C32"/>
    <mergeCell ref="D30:D32"/>
    <mergeCell ref="E30:E32"/>
    <mergeCell ref="F30:F32"/>
    <mergeCell ref="G30:G32"/>
    <mergeCell ref="B36:B37"/>
    <mergeCell ref="C36:C37"/>
    <mergeCell ref="D36:D37"/>
    <mergeCell ref="E36:E37"/>
    <mergeCell ref="F36:F37"/>
  </mergeCells>
  <pageMargins left="0.70866141732283472" right="0.70866141732283472" top="0.74803149606299213" bottom="0.74803149606299213" header="0.31496062992125984" footer="0.31496062992125984"/>
  <pageSetup scale="69" orientation="portrait" r:id="rId1"/>
  <colBreaks count="1" manualBreakCount="1">
    <brk id="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75"/>
  <sheetViews>
    <sheetView topLeftCell="A4" zoomScale="120" zoomScaleNormal="120" workbookViewId="0">
      <selection activeCell="F21" sqref="F21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42578125" customWidth="1"/>
    <col min="7" max="7" width="1.85546875" customWidth="1"/>
    <col min="8" max="8" width="22.85546875" customWidth="1"/>
    <col min="9" max="9" width="19.42578125" customWidth="1"/>
    <col min="10" max="10" width="17.42578125" customWidth="1"/>
    <col min="11" max="11" width="18.140625" customWidth="1"/>
    <col min="12" max="12" width="25.28515625" customWidth="1"/>
  </cols>
  <sheetData>
    <row r="1" spans="1:12" ht="15.75" thickBot="1" x14ac:dyDescent="0.3">
      <c r="A1" s="299"/>
      <c r="B1" s="300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x14ac:dyDescent="0.25">
      <c r="A2" s="299"/>
      <c r="B2" s="293"/>
      <c r="C2" s="294"/>
      <c r="D2" s="294"/>
      <c r="E2" s="294"/>
      <c r="F2" s="294"/>
      <c r="G2" s="294"/>
      <c r="H2" s="294"/>
      <c r="I2" s="294"/>
      <c r="J2" s="294"/>
      <c r="K2" s="294"/>
      <c r="L2" s="297"/>
    </row>
    <row r="3" spans="1:12" x14ac:dyDescent="0.25">
      <c r="A3" s="299"/>
      <c r="B3" s="533" t="s">
        <v>571</v>
      </c>
      <c r="C3" s="534"/>
      <c r="D3" s="534"/>
      <c r="E3" s="534"/>
      <c r="F3" s="534"/>
      <c r="G3" s="534"/>
      <c r="H3" s="534"/>
      <c r="I3" s="534"/>
      <c r="J3" s="534"/>
      <c r="K3" s="534"/>
      <c r="L3" s="535"/>
    </row>
    <row r="4" spans="1:12" x14ac:dyDescent="0.25">
      <c r="A4" s="299"/>
      <c r="B4" s="533" t="s">
        <v>293</v>
      </c>
      <c r="C4" s="534"/>
      <c r="D4" s="534"/>
      <c r="E4" s="534"/>
      <c r="F4" s="534"/>
      <c r="G4" s="534"/>
      <c r="H4" s="534"/>
      <c r="I4" s="534"/>
      <c r="J4" s="534"/>
      <c r="K4" s="534"/>
      <c r="L4" s="535"/>
    </row>
    <row r="5" spans="1:12" x14ac:dyDescent="0.25">
      <c r="A5" s="299"/>
      <c r="B5" s="533" t="s">
        <v>580</v>
      </c>
      <c r="C5" s="534"/>
      <c r="D5" s="534"/>
      <c r="E5" s="534"/>
      <c r="F5" s="534"/>
      <c r="G5" s="534"/>
      <c r="H5" s="534"/>
      <c r="I5" s="534"/>
      <c r="J5" s="534"/>
      <c r="K5" s="534"/>
      <c r="L5" s="535"/>
    </row>
    <row r="6" spans="1:12" ht="15.75" thickBot="1" x14ac:dyDescent="0.3">
      <c r="A6" s="299"/>
      <c r="B6" s="295"/>
      <c r="C6" s="296"/>
      <c r="D6" s="296"/>
      <c r="E6" s="296"/>
      <c r="F6" s="296"/>
      <c r="G6" s="296"/>
      <c r="H6" s="296"/>
      <c r="I6" s="296"/>
      <c r="J6" s="296"/>
      <c r="K6" s="296"/>
      <c r="L6" s="291"/>
    </row>
    <row r="7" spans="1:12" ht="15.75" thickBot="1" x14ac:dyDescent="0.3">
      <c r="A7" s="299"/>
      <c r="B7" s="536" t="s">
        <v>294</v>
      </c>
      <c r="C7" s="537"/>
      <c r="D7" s="538"/>
      <c r="E7" s="542" t="s">
        <v>295</v>
      </c>
      <c r="F7" s="543"/>
      <c r="G7" s="543"/>
      <c r="H7" s="544"/>
      <c r="I7" s="545" t="s">
        <v>296</v>
      </c>
      <c r="J7" s="544"/>
      <c r="K7" s="538" t="s">
        <v>297</v>
      </c>
      <c r="L7" s="546" t="s">
        <v>298</v>
      </c>
    </row>
    <row r="8" spans="1:12" ht="15.75" thickBot="1" x14ac:dyDescent="0.3">
      <c r="A8" s="299"/>
      <c r="B8" s="533"/>
      <c r="C8" s="534"/>
      <c r="D8" s="535"/>
      <c r="E8" s="542" t="s">
        <v>299</v>
      </c>
      <c r="F8" s="544"/>
      <c r="G8" s="545" t="s">
        <v>300</v>
      </c>
      <c r="H8" s="544"/>
      <c r="I8" s="301"/>
      <c r="J8" s="302"/>
      <c r="K8" s="535"/>
      <c r="L8" s="547"/>
    </row>
    <row r="9" spans="1:12" ht="26.25" thickBot="1" x14ac:dyDescent="0.3">
      <c r="A9" s="299"/>
      <c r="B9" s="539"/>
      <c r="C9" s="540"/>
      <c r="D9" s="541"/>
      <c r="E9" s="298"/>
      <c r="F9" s="303" t="s">
        <v>301</v>
      </c>
      <c r="G9" s="303"/>
      <c r="H9" s="303" t="s">
        <v>302</v>
      </c>
      <c r="I9" s="304" t="s">
        <v>303</v>
      </c>
      <c r="J9" s="305" t="s">
        <v>304</v>
      </c>
      <c r="K9" s="541"/>
      <c r="L9" s="548"/>
    </row>
    <row r="10" spans="1:12" ht="15.75" thickBot="1" x14ac:dyDescent="0.3">
      <c r="A10" s="299"/>
      <c r="B10" s="306" t="s">
        <v>305</v>
      </c>
      <c r="C10" s="307"/>
      <c r="D10" s="307"/>
      <c r="E10" s="307"/>
      <c r="F10" s="307"/>
      <c r="G10" s="307"/>
      <c r="H10" s="307"/>
      <c r="I10" s="308"/>
      <c r="J10" s="308"/>
      <c r="K10" s="308"/>
      <c r="L10" s="309"/>
    </row>
    <row r="11" spans="1:12" ht="15.75" thickBot="1" x14ac:dyDescent="0.3">
      <c r="A11" s="299"/>
      <c r="B11" s="310" t="s">
        <v>306</v>
      </c>
      <c r="C11" s="311"/>
      <c r="D11" s="311"/>
      <c r="E11" s="311"/>
      <c r="F11" s="311"/>
      <c r="G11" s="311"/>
      <c r="H11" s="311"/>
      <c r="I11" s="296"/>
      <c r="J11" s="296"/>
      <c r="K11" s="296"/>
      <c r="L11" s="291"/>
    </row>
    <row r="12" spans="1:12" ht="16.5" customHeight="1" thickBot="1" x14ac:dyDescent="0.3">
      <c r="A12" s="299"/>
      <c r="B12" s="312">
        <v>1</v>
      </c>
      <c r="C12" s="313" t="s">
        <v>307</v>
      </c>
      <c r="D12" s="314"/>
      <c r="E12" s="315"/>
      <c r="F12" s="315"/>
      <c r="G12" s="315"/>
      <c r="H12" s="315"/>
      <c r="I12" s="315"/>
      <c r="J12" s="315"/>
      <c r="K12" s="315"/>
      <c r="L12" s="316"/>
    </row>
    <row r="13" spans="1:12" ht="15.75" thickBot="1" x14ac:dyDescent="0.3">
      <c r="A13" s="299"/>
      <c r="B13" s="317"/>
      <c r="C13" s="318" t="s">
        <v>308</v>
      </c>
      <c r="D13" s="319" t="s">
        <v>309</v>
      </c>
      <c r="E13" s="320" t="s">
        <v>572</v>
      </c>
      <c r="F13" s="321" t="s">
        <v>578</v>
      </c>
      <c r="G13" s="292"/>
      <c r="H13" s="322"/>
      <c r="I13" s="323">
        <f>+FORMATO6A!C170</f>
        <v>587168044</v>
      </c>
      <c r="J13" s="324" t="s">
        <v>311</v>
      </c>
      <c r="K13" s="325" t="s">
        <v>312</v>
      </c>
      <c r="L13" s="322"/>
    </row>
    <row r="14" spans="1:12" ht="15.75" thickBot="1" x14ac:dyDescent="0.3">
      <c r="A14" s="299"/>
      <c r="B14" s="317"/>
      <c r="C14" s="318" t="s">
        <v>313</v>
      </c>
      <c r="D14" s="319" t="s">
        <v>24</v>
      </c>
      <c r="E14" s="326" t="s">
        <v>572</v>
      </c>
      <c r="F14" s="327" t="s">
        <v>570</v>
      </c>
      <c r="G14" s="328"/>
      <c r="H14" s="329"/>
      <c r="I14" s="380">
        <f>+FORMATO6A!E170</f>
        <v>610972024.82000005</v>
      </c>
      <c r="J14" s="331" t="s">
        <v>311</v>
      </c>
      <c r="K14" s="332" t="s">
        <v>312</v>
      </c>
      <c r="L14" s="375"/>
    </row>
    <row r="15" spans="1:12" ht="15.75" thickBot="1" x14ac:dyDescent="0.3">
      <c r="A15" s="299"/>
      <c r="B15" s="317"/>
      <c r="C15" s="318" t="s">
        <v>314</v>
      </c>
      <c r="D15" s="319" t="s">
        <v>315</v>
      </c>
      <c r="E15" s="326" t="s">
        <v>572</v>
      </c>
      <c r="F15" s="327" t="s">
        <v>570</v>
      </c>
      <c r="G15" s="328"/>
      <c r="H15" s="329"/>
      <c r="I15" s="330">
        <f>+FORMATO6A!G170</f>
        <v>240910700.47999999</v>
      </c>
      <c r="J15" s="331" t="s">
        <v>311</v>
      </c>
      <c r="K15" s="333" t="s">
        <v>312</v>
      </c>
      <c r="L15" s="329"/>
    </row>
    <row r="16" spans="1:12" ht="24.75" customHeight="1" thickBot="1" x14ac:dyDescent="0.3">
      <c r="A16" s="299"/>
      <c r="B16" s="312">
        <v>2</v>
      </c>
      <c r="C16" s="313" t="s">
        <v>316</v>
      </c>
      <c r="D16" s="314"/>
      <c r="E16" s="334"/>
      <c r="F16" s="334"/>
      <c r="G16" s="334"/>
      <c r="H16" s="334"/>
      <c r="I16" s="334"/>
      <c r="J16" s="334"/>
      <c r="K16" s="315"/>
      <c r="L16" s="335"/>
    </row>
    <row r="17" spans="1:12" ht="15.75" thickBot="1" x14ac:dyDescent="0.3">
      <c r="A17" s="299"/>
      <c r="B17" s="317"/>
      <c r="C17" s="318" t="s">
        <v>308</v>
      </c>
      <c r="D17" s="319" t="s">
        <v>309</v>
      </c>
      <c r="E17" s="320" t="s">
        <v>572</v>
      </c>
      <c r="F17" s="321" t="str">
        <f>+F13</f>
        <v>Junta directiva CLIV</v>
      </c>
      <c r="G17" s="292"/>
      <c r="H17" s="322"/>
      <c r="I17" s="323">
        <f>+I13</f>
        <v>587168044</v>
      </c>
      <c r="J17" s="324" t="s">
        <v>311</v>
      </c>
      <c r="K17" s="325" t="s">
        <v>312</v>
      </c>
      <c r="L17" s="322"/>
    </row>
    <row r="18" spans="1:12" ht="15.75" thickBot="1" x14ac:dyDescent="0.3">
      <c r="A18" s="299"/>
      <c r="B18" s="317"/>
      <c r="C18" s="318" t="s">
        <v>313</v>
      </c>
      <c r="D18" s="319" t="s">
        <v>24</v>
      </c>
      <c r="E18" s="326" t="s">
        <v>572</v>
      </c>
      <c r="F18" s="327" t="str">
        <f>+F14</f>
        <v>SAACG.NET</v>
      </c>
      <c r="G18" s="328"/>
      <c r="H18" s="329"/>
      <c r="I18" s="330">
        <f>+I14</f>
        <v>610972024.82000005</v>
      </c>
      <c r="J18" s="331" t="s">
        <v>311</v>
      </c>
      <c r="K18" s="332" t="s">
        <v>312</v>
      </c>
      <c r="L18" s="329"/>
    </row>
    <row r="19" spans="1:12" ht="15.75" thickBot="1" x14ac:dyDescent="0.3">
      <c r="A19" s="299"/>
      <c r="B19" s="317"/>
      <c r="C19" s="318" t="s">
        <v>314</v>
      </c>
      <c r="D19" s="319" t="s">
        <v>315</v>
      </c>
      <c r="E19" s="326" t="s">
        <v>572</v>
      </c>
      <c r="F19" s="327" t="str">
        <f>+F15</f>
        <v>SAACG.NET</v>
      </c>
      <c r="G19" s="329"/>
      <c r="H19" s="329"/>
      <c r="I19" s="330">
        <f>+I15</f>
        <v>240910700.47999999</v>
      </c>
      <c r="J19" s="331" t="s">
        <v>311</v>
      </c>
      <c r="K19" s="333" t="s">
        <v>312</v>
      </c>
      <c r="L19" s="329"/>
    </row>
    <row r="20" spans="1:12" ht="16.5" customHeight="1" thickBot="1" x14ac:dyDescent="0.3">
      <c r="A20" s="299"/>
      <c r="B20" s="312">
        <v>3</v>
      </c>
      <c r="C20" s="313" t="s">
        <v>317</v>
      </c>
      <c r="D20" s="314"/>
      <c r="E20" s="334"/>
      <c r="F20" s="334"/>
      <c r="G20" s="334"/>
      <c r="H20" s="334"/>
      <c r="I20" s="334"/>
      <c r="J20" s="334"/>
      <c r="K20" s="315"/>
      <c r="L20" s="335"/>
    </row>
    <row r="21" spans="1:12" ht="15.75" thickBot="1" x14ac:dyDescent="0.3">
      <c r="A21" s="299"/>
      <c r="B21" s="317"/>
      <c r="C21" s="318" t="s">
        <v>308</v>
      </c>
      <c r="D21" s="319" t="s">
        <v>309</v>
      </c>
      <c r="E21" s="320" t="s">
        <v>572</v>
      </c>
      <c r="F21" s="321" t="str">
        <f>+F17</f>
        <v>Junta directiva CLIV</v>
      </c>
      <c r="G21" s="322"/>
      <c r="H21" s="322"/>
      <c r="I21" s="381">
        <f>+I17</f>
        <v>587168044</v>
      </c>
      <c r="J21" s="324" t="s">
        <v>311</v>
      </c>
      <c r="K21" s="325" t="s">
        <v>318</v>
      </c>
      <c r="L21" s="322"/>
    </row>
    <row r="22" spans="1:12" ht="15.75" thickBot="1" x14ac:dyDescent="0.3">
      <c r="A22" s="299"/>
      <c r="B22" s="317"/>
      <c r="C22" s="318" t="s">
        <v>313</v>
      </c>
      <c r="D22" s="319" t="s">
        <v>24</v>
      </c>
      <c r="E22" s="326" t="s">
        <v>572</v>
      </c>
      <c r="F22" s="383" t="str">
        <f>+F18</f>
        <v>SAACG.NET</v>
      </c>
      <c r="G22" s="329"/>
      <c r="H22" s="329"/>
      <c r="I22" s="380">
        <f>+I18</f>
        <v>610972024.82000005</v>
      </c>
      <c r="J22" s="331" t="s">
        <v>311</v>
      </c>
      <c r="K22" s="332" t="s">
        <v>318</v>
      </c>
      <c r="L22" s="329"/>
    </row>
    <row r="23" spans="1:12" ht="15.75" thickBot="1" x14ac:dyDescent="0.3">
      <c r="A23" s="299"/>
      <c r="B23" s="317"/>
      <c r="C23" s="318" t="s">
        <v>314</v>
      </c>
      <c r="D23" s="319" t="s">
        <v>315</v>
      </c>
      <c r="E23" s="326" t="s">
        <v>572</v>
      </c>
      <c r="F23" s="321" t="str">
        <f>+F19</f>
        <v>SAACG.NET</v>
      </c>
      <c r="G23" s="329"/>
      <c r="H23" s="329"/>
      <c r="I23" s="382">
        <f>+I19</f>
        <v>240910700.47999999</v>
      </c>
      <c r="J23" s="331" t="s">
        <v>311</v>
      </c>
      <c r="K23" s="333" t="s">
        <v>318</v>
      </c>
      <c r="L23" s="329"/>
    </row>
    <row r="24" spans="1:12" ht="16.5" customHeight="1" thickBot="1" x14ac:dyDescent="0.3">
      <c r="A24" s="299"/>
      <c r="B24" s="312">
        <v>4</v>
      </c>
      <c r="C24" s="313" t="s">
        <v>319</v>
      </c>
      <c r="D24" s="314"/>
      <c r="E24" s="334"/>
      <c r="F24" s="334"/>
      <c r="G24" s="334"/>
      <c r="H24" s="334"/>
      <c r="I24" s="334"/>
      <c r="J24" s="334"/>
      <c r="K24" s="315"/>
      <c r="L24" s="335"/>
    </row>
    <row r="25" spans="1:12" ht="15.75" thickBot="1" x14ac:dyDescent="0.3">
      <c r="A25" s="299"/>
      <c r="B25" s="336"/>
      <c r="C25" s="337" t="s">
        <v>308</v>
      </c>
      <c r="D25" s="338" t="s">
        <v>320</v>
      </c>
      <c r="E25" s="315"/>
      <c r="F25" s="339"/>
      <c r="G25" s="315"/>
      <c r="H25" s="315"/>
      <c r="I25" s="315"/>
      <c r="J25" s="315"/>
      <c r="K25" s="315"/>
      <c r="L25" s="316"/>
    </row>
    <row r="26" spans="1:12" ht="15.75" thickBot="1" x14ac:dyDescent="0.3">
      <c r="A26" s="299"/>
      <c r="B26" s="317"/>
      <c r="C26" s="318"/>
      <c r="D26" s="319" t="s">
        <v>321</v>
      </c>
      <c r="E26" s="324" t="s">
        <v>322</v>
      </c>
      <c r="F26" s="325" t="s">
        <v>333</v>
      </c>
      <c r="G26" s="322"/>
      <c r="H26" s="322"/>
      <c r="I26" s="299" t="s">
        <v>322</v>
      </c>
      <c r="J26" s="324" t="s">
        <v>311</v>
      </c>
      <c r="K26" s="325" t="s">
        <v>323</v>
      </c>
      <c r="L26" s="322"/>
    </row>
    <row r="27" spans="1:12" ht="15.75" thickBot="1" x14ac:dyDescent="0.3">
      <c r="A27" s="299"/>
      <c r="B27" s="317"/>
      <c r="C27" s="318"/>
      <c r="D27" s="319" t="s">
        <v>324</v>
      </c>
      <c r="E27" s="324" t="s">
        <v>322</v>
      </c>
      <c r="F27" s="329" t="s">
        <v>573</v>
      </c>
      <c r="G27" s="329"/>
      <c r="H27" s="329"/>
      <c r="I27" s="340" t="s">
        <v>322</v>
      </c>
      <c r="J27" s="331" t="s">
        <v>311</v>
      </c>
      <c r="K27" s="332" t="s">
        <v>323</v>
      </c>
      <c r="L27" s="329"/>
    </row>
    <row r="28" spans="1:12" ht="39" thickBot="1" x14ac:dyDescent="0.3">
      <c r="A28" s="299"/>
      <c r="B28" s="341"/>
      <c r="C28" s="318" t="s">
        <v>313</v>
      </c>
      <c r="D28" s="342" t="s">
        <v>325</v>
      </c>
      <c r="E28" s="343" t="s">
        <v>322</v>
      </c>
      <c r="F28" s="332" t="s">
        <v>326</v>
      </c>
      <c r="G28" s="344"/>
      <c r="H28" s="329"/>
      <c r="I28" s="340" t="s">
        <v>322</v>
      </c>
      <c r="J28" s="331" t="s">
        <v>311</v>
      </c>
      <c r="K28" s="332" t="s">
        <v>323</v>
      </c>
      <c r="L28" s="329"/>
    </row>
    <row r="29" spans="1:12" ht="26.25" thickBot="1" x14ac:dyDescent="0.3">
      <c r="A29" s="299"/>
      <c r="B29" s="341"/>
      <c r="C29" s="318" t="s">
        <v>314</v>
      </c>
      <c r="D29" s="342" t="s">
        <v>327</v>
      </c>
      <c r="E29" s="345" t="s">
        <v>322</v>
      </c>
      <c r="F29" s="333" t="s">
        <v>574</v>
      </c>
      <c r="G29" s="335"/>
      <c r="H29" s="346"/>
      <c r="I29" s="347" t="s">
        <v>322</v>
      </c>
      <c r="J29" s="348" t="s">
        <v>311</v>
      </c>
      <c r="K29" s="333" t="s">
        <v>323</v>
      </c>
      <c r="L29" s="346"/>
    </row>
    <row r="30" spans="1:12" ht="39" thickBot="1" x14ac:dyDescent="0.3">
      <c r="A30" s="299"/>
      <c r="B30" s="341"/>
      <c r="C30" s="318" t="s">
        <v>328</v>
      </c>
      <c r="D30" s="342" t="s">
        <v>329</v>
      </c>
      <c r="E30" s="349" t="s">
        <v>322</v>
      </c>
      <c r="F30" s="350" t="s">
        <v>326</v>
      </c>
      <c r="G30" s="316"/>
      <c r="H30" s="351"/>
      <c r="I30" s="352" t="s">
        <v>322</v>
      </c>
      <c r="J30" s="353" t="s">
        <v>311</v>
      </c>
      <c r="K30" s="350" t="s">
        <v>323</v>
      </c>
      <c r="L30" s="351"/>
    </row>
    <row r="31" spans="1:12" ht="15.75" thickBot="1" x14ac:dyDescent="0.3">
      <c r="A31" s="299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</row>
    <row r="32" spans="1:12" ht="15.75" thickBot="1" x14ac:dyDescent="0.3">
      <c r="A32" s="299"/>
      <c r="B32" s="354">
        <v>5</v>
      </c>
      <c r="C32" s="313" t="s">
        <v>330</v>
      </c>
      <c r="D32" s="314"/>
      <c r="E32" s="334"/>
      <c r="F32" s="334"/>
      <c r="G32" s="334"/>
      <c r="H32" s="334"/>
      <c r="I32" s="334"/>
      <c r="J32" s="334"/>
      <c r="K32" s="334"/>
      <c r="L32" s="335"/>
    </row>
    <row r="33" spans="1:12" ht="15.75" thickBot="1" x14ac:dyDescent="0.3">
      <c r="A33" s="299"/>
      <c r="B33" s="317"/>
      <c r="C33" s="318" t="s">
        <v>331</v>
      </c>
      <c r="D33" s="342" t="s">
        <v>332</v>
      </c>
      <c r="E33" s="324" t="s">
        <v>310</v>
      </c>
      <c r="F33" s="325" t="s">
        <v>575</v>
      </c>
      <c r="G33" s="322"/>
      <c r="H33" s="322"/>
      <c r="I33" s="323">
        <f>+FORMATO6D!D9</f>
        <v>564307164</v>
      </c>
      <c r="J33" s="324" t="s">
        <v>311</v>
      </c>
      <c r="K33" s="325" t="s">
        <v>334</v>
      </c>
      <c r="L33" s="322"/>
    </row>
    <row r="34" spans="1:12" ht="26.25" thickBot="1" x14ac:dyDescent="0.3">
      <c r="A34" s="299"/>
      <c r="B34" s="317"/>
      <c r="C34" s="318" t="s">
        <v>335</v>
      </c>
      <c r="D34" s="342" t="s">
        <v>315</v>
      </c>
      <c r="E34" s="331" t="s">
        <v>572</v>
      </c>
      <c r="F34" s="332" t="s">
        <v>575</v>
      </c>
      <c r="G34" s="329"/>
      <c r="H34" s="329"/>
      <c r="I34" s="330">
        <f>+FORMATO6D!E9</f>
        <v>238633125.68000001</v>
      </c>
      <c r="J34" s="331" t="s">
        <v>311</v>
      </c>
      <c r="K34" s="333" t="s">
        <v>336</v>
      </c>
      <c r="L34" s="329"/>
    </row>
    <row r="35" spans="1:12" ht="15.75" thickBot="1" x14ac:dyDescent="0.3">
      <c r="A35" s="299"/>
      <c r="B35" s="312">
        <v>6</v>
      </c>
      <c r="C35" s="313" t="s">
        <v>337</v>
      </c>
      <c r="D35" s="314"/>
      <c r="E35" s="334"/>
      <c r="F35" s="334"/>
      <c r="G35" s="334"/>
      <c r="H35" s="334"/>
      <c r="I35" s="334"/>
      <c r="J35" s="334"/>
      <c r="K35" s="315"/>
      <c r="L35" s="335"/>
    </row>
    <row r="36" spans="1:12" ht="15.75" thickBot="1" x14ac:dyDescent="0.3">
      <c r="A36" s="299"/>
      <c r="B36" s="317"/>
      <c r="C36" s="318" t="s">
        <v>331</v>
      </c>
      <c r="D36" s="319" t="s">
        <v>332</v>
      </c>
      <c r="E36" s="324"/>
      <c r="F36" s="325" t="s">
        <v>338</v>
      </c>
      <c r="G36" s="322"/>
      <c r="H36" s="322"/>
      <c r="I36" s="299" t="s">
        <v>322</v>
      </c>
      <c r="J36" s="324" t="s">
        <v>311</v>
      </c>
      <c r="K36" s="350" t="s">
        <v>339</v>
      </c>
      <c r="L36" s="322"/>
    </row>
    <row r="37" spans="1:12" ht="16.5" customHeight="1" thickBot="1" x14ac:dyDescent="0.3">
      <c r="A37" s="299"/>
      <c r="B37" s="312">
        <v>7</v>
      </c>
      <c r="C37" s="313" t="s">
        <v>340</v>
      </c>
      <c r="D37" s="314"/>
      <c r="E37" s="334"/>
      <c r="F37" s="334"/>
      <c r="G37" s="334"/>
      <c r="H37" s="334"/>
      <c r="I37" s="334"/>
      <c r="J37" s="334"/>
      <c r="K37" s="339"/>
      <c r="L37" s="335"/>
    </row>
    <row r="38" spans="1:12" ht="26.25" thickBot="1" x14ac:dyDescent="0.3">
      <c r="A38" s="299"/>
      <c r="B38" s="317"/>
      <c r="C38" s="318" t="s">
        <v>331</v>
      </c>
      <c r="D38" s="342" t="s">
        <v>309</v>
      </c>
      <c r="E38" s="353"/>
      <c r="F38" s="350" t="s">
        <v>576</v>
      </c>
      <c r="G38" s="351"/>
      <c r="H38" s="351"/>
      <c r="I38" s="299" t="s">
        <v>322</v>
      </c>
      <c r="J38" s="353" t="s">
        <v>311</v>
      </c>
      <c r="K38" s="325" t="s">
        <v>341</v>
      </c>
      <c r="L38" s="322"/>
    </row>
    <row r="39" spans="1:12" ht="15.75" thickBot="1" x14ac:dyDescent="0.3">
      <c r="A39" s="299"/>
      <c r="B39" s="317"/>
      <c r="C39" s="318" t="s">
        <v>335</v>
      </c>
      <c r="D39" s="342" t="s">
        <v>24</v>
      </c>
      <c r="E39" s="324"/>
      <c r="F39" s="325" t="s">
        <v>333</v>
      </c>
      <c r="G39" s="322"/>
      <c r="H39" s="322"/>
      <c r="I39" s="340" t="s">
        <v>322</v>
      </c>
      <c r="J39" s="324" t="s">
        <v>311</v>
      </c>
      <c r="K39" s="332" t="s">
        <v>341</v>
      </c>
      <c r="L39" s="329"/>
    </row>
    <row r="40" spans="1:12" ht="15.75" thickBot="1" x14ac:dyDescent="0.3">
      <c r="A40" s="299"/>
      <c r="B40" s="317"/>
      <c r="C40" s="318" t="s">
        <v>314</v>
      </c>
      <c r="D40" s="342" t="s">
        <v>315</v>
      </c>
      <c r="E40" s="348"/>
      <c r="F40" s="333" t="s">
        <v>573</v>
      </c>
      <c r="G40" s="346"/>
      <c r="H40" s="346"/>
      <c r="I40" s="346" t="s">
        <v>322</v>
      </c>
      <c r="J40" s="346" t="s">
        <v>311</v>
      </c>
      <c r="K40" s="333" t="s">
        <v>341</v>
      </c>
      <c r="L40" s="346"/>
    </row>
    <row r="41" spans="1:12" ht="15.75" thickBot="1" x14ac:dyDescent="0.3">
      <c r="A41" s="299"/>
      <c r="B41" s="310" t="s">
        <v>342</v>
      </c>
      <c r="C41" s="311"/>
      <c r="D41" s="311"/>
      <c r="E41" s="311"/>
      <c r="F41" s="311"/>
      <c r="G41" s="311"/>
      <c r="H41" s="311"/>
      <c r="I41" s="296"/>
      <c r="J41" s="296"/>
      <c r="K41" s="296"/>
      <c r="L41" s="291"/>
    </row>
    <row r="42" spans="1:12" ht="24.75" customHeight="1" thickBot="1" x14ac:dyDescent="0.3">
      <c r="A42" s="299"/>
      <c r="B42" s="312">
        <v>1</v>
      </c>
      <c r="C42" s="313" t="s">
        <v>343</v>
      </c>
      <c r="D42" s="314"/>
      <c r="E42" s="315"/>
      <c r="F42" s="315"/>
      <c r="G42" s="315"/>
      <c r="H42" s="315"/>
      <c r="I42" s="315"/>
      <c r="J42" s="315"/>
      <c r="K42" s="315"/>
      <c r="L42" s="316"/>
    </row>
    <row r="43" spans="1:12" ht="39" thickBot="1" x14ac:dyDescent="0.3">
      <c r="A43" s="299"/>
      <c r="B43" s="341"/>
      <c r="C43" s="318" t="s">
        <v>308</v>
      </c>
      <c r="D43" s="342" t="s">
        <v>344</v>
      </c>
      <c r="E43" s="353"/>
      <c r="F43" s="350" t="s">
        <v>343</v>
      </c>
      <c r="G43" s="351"/>
      <c r="H43" s="351"/>
      <c r="I43" s="355" t="s">
        <v>322</v>
      </c>
      <c r="J43" s="356"/>
      <c r="K43" s="325" t="s">
        <v>345</v>
      </c>
      <c r="L43" s="322"/>
    </row>
    <row r="44" spans="1:12" ht="39" thickBot="1" x14ac:dyDescent="0.3">
      <c r="A44" s="299"/>
      <c r="B44" s="341"/>
      <c r="C44" s="318" t="s">
        <v>313</v>
      </c>
      <c r="D44" s="342" t="s">
        <v>346</v>
      </c>
      <c r="E44" s="353"/>
      <c r="F44" s="350" t="s">
        <v>347</v>
      </c>
      <c r="G44" s="351"/>
      <c r="H44" s="351"/>
      <c r="I44" s="357" t="s">
        <v>322</v>
      </c>
      <c r="J44" s="343"/>
      <c r="K44" s="332" t="s">
        <v>345</v>
      </c>
      <c r="L44" s="329"/>
    </row>
    <row r="45" spans="1:12" ht="39" thickBot="1" x14ac:dyDescent="0.3">
      <c r="A45" s="299"/>
      <c r="B45" s="341"/>
      <c r="C45" s="318" t="s">
        <v>314</v>
      </c>
      <c r="D45" s="342" t="s">
        <v>348</v>
      </c>
      <c r="E45" s="353"/>
      <c r="F45" s="350" t="s">
        <v>343</v>
      </c>
      <c r="G45" s="351"/>
      <c r="H45" s="351"/>
      <c r="I45" s="357" t="s">
        <v>322</v>
      </c>
      <c r="J45" s="343"/>
      <c r="K45" s="332" t="s">
        <v>345</v>
      </c>
      <c r="L45" s="329"/>
    </row>
    <row r="46" spans="1:12" ht="39" thickBot="1" x14ac:dyDescent="0.3">
      <c r="A46" s="299"/>
      <c r="B46" s="341"/>
      <c r="C46" s="318" t="s">
        <v>328</v>
      </c>
      <c r="D46" s="342" t="s">
        <v>349</v>
      </c>
      <c r="E46" s="353"/>
      <c r="F46" s="350" t="s">
        <v>350</v>
      </c>
      <c r="G46" s="351"/>
      <c r="H46" s="351"/>
      <c r="I46" s="357" t="s">
        <v>322</v>
      </c>
      <c r="J46" s="343"/>
      <c r="K46" s="332" t="s">
        <v>345</v>
      </c>
      <c r="L46" s="329"/>
    </row>
    <row r="47" spans="1:12" ht="26.25" thickBot="1" x14ac:dyDescent="0.3">
      <c r="A47" s="299"/>
      <c r="B47" s="341"/>
      <c r="C47" s="318" t="s">
        <v>351</v>
      </c>
      <c r="D47" s="342" t="s">
        <v>352</v>
      </c>
      <c r="E47" s="353"/>
      <c r="F47" s="350" t="s">
        <v>353</v>
      </c>
      <c r="G47" s="351"/>
      <c r="H47" s="351"/>
      <c r="I47" s="357" t="s">
        <v>322</v>
      </c>
      <c r="J47" s="343"/>
      <c r="K47" s="333" t="s">
        <v>345</v>
      </c>
      <c r="L47" s="329"/>
    </row>
    <row r="48" spans="1:12" ht="24.75" customHeight="1" thickBot="1" x14ac:dyDescent="0.3">
      <c r="A48" s="299"/>
      <c r="B48" s="312">
        <v>2</v>
      </c>
      <c r="C48" s="313" t="s">
        <v>354</v>
      </c>
      <c r="D48" s="314"/>
      <c r="E48" s="315"/>
      <c r="F48" s="315"/>
      <c r="G48" s="315"/>
      <c r="H48" s="315"/>
      <c r="I48" s="334"/>
      <c r="J48" s="334"/>
      <c r="K48" s="315"/>
      <c r="L48" s="335"/>
    </row>
    <row r="49" spans="1:12" ht="39" thickBot="1" x14ac:dyDescent="0.3">
      <c r="A49" s="299"/>
      <c r="B49" s="341"/>
      <c r="C49" s="318" t="s">
        <v>308</v>
      </c>
      <c r="D49" s="342" t="s">
        <v>355</v>
      </c>
      <c r="E49" s="353"/>
      <c r="F49" s="350" t="s">
        <v>356</v>
      </c>
      <c r="G49" s="351"/>
      <c r="H49" s="351"/>
      <c r="I49" s="355" t="s">
        <v>322</v>
      </c>
      <c r="J49" s="356"/>
      <c r="K49" s="322" t="s">
        <v>312</v>
      </c>
      <c r="L49" s="322"/>
    </row>
    <row r="50" spans="1:12" ht="39" thickBot="1" x14ac:dyDescent="0.3">
      <c r="A50" s="299"/>
      <c r="B50" s="341"/>
      <c r="C50" s="318" t="s">
        <v>313</v>
      </c>
      <c r="D50" s="342" t="s">
        <v>357</v>
      </c>
      <c r="E50" s="353"/>
      <c r="F50" s="350" t="s">
        <v>356</v>
      </c>
      <c r="G50" s="351"/>
      <c r="H50" s="351"/>
      <c r="I50" s="357" t="s">
        <v>322</v>
      </c>
      <c r="J50" s="343"/>
      <c r="K50" s="329" t="s">
        <v>312</v>
      </c>
      <c r="L50" s="329"/>
    </row>
    <row r="51" spans="1:12" ht="39" thickBot="1" x14ac:dyDescent="0.3">
      <c r="A51" s="299"/>
      <c r="B51" s="341"/>
      <c r="C51" s="318" t="s">
        <v>314</v>
      </c>
      <c r="D51" s="342" t="s">
        <v>358</v>
      </c>
      <c r="E51" s="353"/>
      <c r="F51" s="350" t="s">
        <v>356</v>
      </c>
      <c r="G51" s="351"/>
      <c r="H51" s="351"/>
      <c r="I51" s="334" t="s">
        <v>322</v>
      </c>
      <c r="J51" s="345"/>
      <c r="K51" s="346" t="s">
        <v>312</v>
      </c>
      <c r="L51" s="346"/>
    </row>
    <row r="52" spans="1:12" ht="39" thickBot="1" x14ac:dyDescent="0.3">
      <c r="A52" s="299"/>
      <c r="B52" s="341"/>
      <c r="C52" s="318" t="s">
        <v>328</v>
      </c>
      <c r="D52" s="342" t="s">
        <v>359</v>
      </c>
      <c r="E52" s="353"/>
      <c r="F52" s="351" t="s">
        <v>360</v>
      </c>
      <c r="G52" s="351"/>
      <c r="H52" s="351"/>
      <c r="I52" s="315" t="s">
        <v>322</v>
      </c>
      <c r="J52" s="349"/>
      <c r="K52" s="351" t="s">
        <v>312</v>
      </c>
      <c r="L52" s="351"/>
    </row>
    <row r="53" spans="1:12" ht="15.75" thickBot="1" x14ac:dyDescent="0.3">
      <c r="A53" s="299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</row>
    <row r="54" spans="1:12" ht="15.75" thickBot="1" x14ac:dyDescent="0.3">
      <c r="A54" s="299"/>
      <c r="B54" s="354">
        <v>3</v>
      </c>
      <c r="C54" s="314" t="s">
        <v>361</v>
      </c>
      <c r="D54" s="314"/>
      <c r="E54" s="334"/>
      <c r="F54" s="334"/>
      <c r="G54" s="334"/>
      <c r="H54" s="334"/>
      <c r="I54" s="334"/>
      <c r="J54" s="334"/>
      <c r="K54" s="334"/>
      <c r="L54" s="335"/>
    </row>
    <row r="55" spans="1:12" ht="15.75" thickBot="1" x14ac:dyDescent="0.3">
      <c r="A55" s="299"/>
      <c r="B55" s="341"/>
      <c r="C55" s="318" t="s">
        <v>331</v>
      </c>
      <c r="D55" s="342" t="s">
        <v>362</v>
      </c>
      <c r="E55" s="353"/>
      <c r="F55" s="350" t="s">
        <v>363</v>
      </c>
      <c r="G55" s="351"/>
      <c r="H55" s="351"/>
      <c r="I55" s="355" t="s">
        <v>322</v>
      </c>
      <c r="J55" s="356"/>
      <c r="K55" s="325" t="s">
        <v>334</v>
      </c>
      <c r="L55" s="322"/>
    </row>
    <row r="56" spans="1:12" ht="26.25" thickBot="1" x14ac:dyDescent="0.3">
      <c r="A56" s="299"/>
      <c r="B56" s="341"/>
      <c r="C56" s="318" t="s">
        <v>335</v>
      </c>
      <c r="D56" s="342" t="s">
        <v>364</v>
      </c>
      <c r="E56" s="353"/>
      <c r="F56" s="350" t="s">
        <v>363</v>
      </c>
      <c r="G56" s="351"/>
      <c r="H56" s="351"/>
      <c r="I56" s="334" t="s">
        <v>322</v>
      </c>
      <c r="J56" s="345"/>
      <c r="K56" s="333" t="s">
        <v>334</v>
      </c>
      <c r="L56" s="346"/>
    </row>
    <row r="57" spans="1:12" ht="15.75" thickBot="1" x14ac:dyDescent="0.3">
      <c r="A57" s="299"/>
      <c r="B57" s="358"/>
      <c r="C57" s="299"/>
      <c r="D57" s="299"/>
      <c r="E57" s="299"/>
      <c r="F57" s="299"/>
      <c r="G57" s="299"/>
      <c r="H57" s="299"/>
      <c r="I57" s="299"/>
      <c r="J57" s="299"/>
      <c r="K57" s="299"/>
      <c r="L57" s="322"/>
    </row>
    <row r="58" spans="1:12" ht="15.75" thickBot="1" x14ac:dyDescent="0.3">
      <c r="A58" s="299"/>
      <c r="B58" s="306" t="s">
        <v>365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59"/>
    </row>
    <row r="59" spans="1:12" ht="15.75" thickBot="1" x14ac:dyDescent="0.3">
      <c r="A59" s="299"/>
      <c r="B59" s="310" t="s">
        <v>306</v>
      </c>
      <c r="C59" s="311"/>
      <c r="D59" s="311"/>
      <c r="E59" s="311"/>
      <c r="F59" s="311"/>
      <c r="G59" s="311"/>
      <c r="H59" s="311"/>
      <c r="I59" s="296"/>
      <c r="J59" s="296"/>
      <c r="K59" s="296"/>
      <c r="L59" s="291"/>
    </row>
    <row r="60" spans="1:12" ht="16.5" customHeight="1" thickBot="1" x14ac:dyDescent="0.3">
      <c r="A60" s="299"/>
      <c r="B60" s="312">
        <v>1</v>
      </c>
      <c r="C60" s="313" t="s">
        <v>366</v>
      </c>
      <c r="D60" s="314"/>
      <c r="E60" s="315"/>
      <c r="F60" s="315"/>
      <c r="G60" s="315"/>
      <c r="H60" s="315"/>
      <c r="I60" s="315"/>
      <c r="J60" s="315"/>
      <c r="K60" s="315"/>
      <c r="L60" s="316"/>
    </row>
    <row r="61" spans="1:12" ht="15.75" thickBot="1" x14ac:dyDescent="0.3">
      <c r="A61" s="299"/>
      <c r="B61" s="317"/>
      <c r="C61" s="318" t="s">
        <v>308</v>
      </c>
      <c r="D61" s="360" t="s">
        <v>367</v>
      </c>
      <c r="E61" s="361"/>
      <c r="F61" s="325" t="s">
        <v>368</v>
      </c>
      <c r="G61" s="322"/>
      <c r="H61" s="322"/>
      <c r="I61" s="299" t="s">
        <v>322</v>
      </c>
      <c r="J61" s="324" t="s">
        <v>311</v>
      </c>
      <c r="K61" s="325" t="s">
        <v>369</v>
      </c>
      <c r="L61" s="322"/>
    </row>
    <row r="62" spans="1:12" ht="26.25" thickBot="1" x14ac:dyDescent="0.3">
      <c r="A62" s="299"/>
      <c r="B62" s="317"/>
      <c r="C62" s="318" t="s">
        <v>313</v>
      </c>
      <c r="D62" s="360" t="s">
        <v>370</v>
      </c>
      <c r="E62" s="361"/>
      <c r="F62" s="332" t="s">
        <v>371</v>
      </c>
      <c r="G62" s="329"/>
      <c r="H62" s="329"/>
      <c r="I62" s="340" t="s">
        <v>322</v>
      </c>
      <c r="J62" s="331" t="s">
        <v>311</v>
      </c>
      <c r="K62" s="332" t="s">
        <v>369</v>
      </c>
      <c r="L62" s="329"/>
    </row>
    <row r="63" spans="1:12" ht="26.25" thickBot="1" x14ac:dyDescent="0.3">
      <c r="A63" s="299"/>
      <c r="B63" s="317"/>
      <c r="C63" s="318" t="s">
        <v>314</v>
      </c>
      <c r="D63" s="360" t="s">
        <v>372</v>
      </c>
      <c r="E63" s="361"/>
      <c r="F63" s="332" t="s">
        <v>371</v>
      </c>
      <c r="G63" s="329"/>
      <c r="H63" s="329"/>
      <c r="I63" s="340" t="s">
        <v>322</v>
      </c>
      <c r="J63" s="331" t="s">
        <v>311</v>
      </c>
      <c r="K63" s="332" t="s">
        <v>369</v>
      </c>
      <c r="L63" s="329"/>
    </row>
    <row r="64" spans="1:12" ht="26.25" thickBot="1" x14ac:dyDescent="0.3">
      <c r="A64" s="299"/>
      <c r="B64" s="317"/>
      <c r="C64" s="318" t="s">
        <v>328</v>
      </c>
      <c r="D64" s="360" t="s">
        <v>373</v>
      </c>
      <c r="E64" s="361"/>
      <c r="F64" s="332" t="s">
        <v>371</v>
      </c>
      <c r="G64" s="329"/>
      <c r="H64" s="329"/>
      <c r="I64" s="340" t="s">
        <v>322</v>
      </c>
      <c r="J64" s="331" t="s">
        <v>311</v>
      </c>
      <c r="K64" s="332" t="s">
        <v>369</v>
      </c>
      <c r="L64" s="329"/>
    </row>
    <row r="65" spans="1:12" ht="39" thickBot="1" x14ac:dyDescent="0.3">
      <c r="A65" s="299"/>
      <c r="B65" s="317"/>
      <c r="C65" s="318" t="s">
        <v>351</v>
      </c>
      <c r="D65" s="342" t="s">
        <v>374</v>
      </c>
      <c r="E65" s="348"/>
      <c r="F65" s="333"/>
      <c r="G65" s="346"/>
      <c r="H65" s="346"/>
      <c r="I65" s="347" t="s">
        <v>322</v>
      </c>
      <c r="J65" s="348" t="s">
        <v>311</v>
      </c>
      <c r="K65" s="333" t="s">
        <v>375</v>
      </c>
      <c r="L65" s="346"/>
    </row>
    <row r="66" spans="1:12" ht="15.75" thickBot="1" x14ac:dyDescent="0.3">
      <c r="A66" s="299"/>
      <c r="B66" s="310" t="s">
        <v>342</v>
      </c>
      <c r="C66" s="311"/>
      <c r="D66" s="311"/>
      <c r="E66" s="311"/>
      <c r="F66" s="311"/>
      <c r="G66" s="311"/>
      <c r="H66" s="311"/>
      <c r="I66" s="296"/>
      <c r="J66" s="296"/>
      <c r="K66" s="296"/>
      <c r="L66" s="291"/>
    </row>
    <row r="67" spans="1:12" ht="33" customHeight="1" thickBot="1" x14ac:dyDescent="0.3">
      <c r="A67" s="299"/>
      <c r="B67" s="317">
        <v>1</v>
      </c>
      <c r="C67" s="549" t="s">
        <v>376</v>
      </c>
      <c r="D67" s="549"/>
      <c r="E67" s="362"/>
      <c r="F67" s="325" t="s">
        <v>377</v>
      </c>
      <c r="G67" s="322"/>
      <c r="H67" s="322"/>
      <c r="I67" s="355" t="s">
        <v>322</v>
      </c>
      <c r="J67" s="356"/>
      <c r="K67" s="325" t="s">
        <v>378</v>
      </c>
      <c r="L67" s="322"/>
    </row>
    <row r="68" spans="1:12" ht="33" customHeight="1" thickBot="1" x14ac:dyDescent="0.3">
      <c r="A68" s="299"/>
      <c r="B68" s="317">
        <v>2</v>
      </c>
      <c r="C68" s="549" t="s">
        <v>379</v>
      </c>
      <c r="D68" s="550"/>
      <c r="E68" s="361"/>
      <c r="F68" s="332" t="s">
        <v>377</v>
      </c>
      <c r="G68" s="329"/>
      <c r="H68" s="329"/>
      <c r="I68" s="357" t="s">
        <v>322</v>
      </c>
      <c r="J68" s="343"/>
      <c r="K68" s="332" t="s">
        <v>378</v>
      </c>
      <c r="L68" s="329"/>
    </row>
    <row r="69" spans="1:12" ht="24.75" customHeight="1" thickBot="1" x14ac:dyDescent="0.3">
      <c r="A69" s="299"/>
      <c r="B69" s="317">
        <v>3</v>
      </c>
      <c r="C69" s="549" t="s">
        <v>380</v>
      </c>
      <c r="D69" s="550"/>
      <c r="E69" s="361"/>
      <c r="F69" s="333" t="s">
        <v>377</v>
      </c>
      <c r="G69" s="346"/>
      <c r="H69" s="346"/>
      <c r="I69" s="334" t="s">
        <v>322</v>
      </c>
      <c r="J69" s="345"/>
      <c r="K69" s="333" t="s">
        <v>381</v>
      </c>
      <c r="L69" s="346"/>
    </row>
    <row r="70" spans="1:12" ht="15.75" thickBot="1" x14ac:dyDescent="0.3">
      <c r="A70" s="299"/>
      <c r="B70" s="306" t="s">
        <v>382</v>
      </c>
      <c r="C70" s="307"/>
      <c r="D70" s="307"/>
      <c r="E70" s="307"/>
      <c r="F70" s="307"/>
      <c r="G70" s="307"/>
      <c r="H70" s="359"/>
      <c r="I70" s="309"/>
      <c r="J70" s="309"/>
      <c r="K70" s="309"/>
      <c r="L70" s="309"/>
    </row>
    <row r="71" spans="1:12" ht="15.75" thickBot="1" x14ac:dyDescent="0.3">
      <c r="A71" s="299"/>
      <c r="B71" s="363" t="s">
        <v>306</v>
      </c>
      <c r="C71" s="364"/>
      <c r="D71" s="364"/>
      <c r="E71" s="364"/>
      <c r="F71" s="364"/>
      <c r="G71" s="364"/>
      <c r="H71" s="364"/>
      <c r="I71" s="364"/>
      <c r="J71" s="364"/>
      <c r="K71" s="364"/>
      <c r="L71" s="365"/>
    </row>
    <row r="72" spans="1:12" ht="15.75" thickBot="1" x14ac:dyDescent="0.3">
      <c r="A72" s="299"/>
      <c r="B72" s="312">
        <v>1</v>
      </c>
      <c r="C72" s="313" t="s">
        <v>383</v>
      </c>
      <c r="D72" s="314"/>
      <c r="E72" s="315"/>
      <c r="F72" s="315"/>
      <c r="G72" s="315"/>
      <c r="H72" s="315"/>
      <c r="I72" s="315"/>
      <c r="J72" s="315"/>
      <c r="K72" s="315"/>
      <c r="L72" s="316"/>
    </row>
    <row r="73" spans="1:12" ht="15.75" thickBot="1" x14ac:dyDescent="0.3">
      <c r="A73" s="299"/>
      <c r="B73" s="317"/>
      <c r="C73" s="318" t="s">
        <v>308</v>
      </c>
      <c r="D73" s="366" t="s">
        <v>384</v>
      </c>
      <c r="E73" s="351"/>
      <c r="F73" s="351"/>
      <c r="G73" s="351"/>
      <c r="H73" s="351"/>
      <c r="I73" s="351" t="s">
        <v>322</v>
      </c>
      <c r="J73" s="351" t="s">
        <v>311</v>
      </c>
      <c r="K73" s="350" t="s">
        <v>385</v>
      </c>
      <c r="L73" s="351"/>
    </row>
    <row r="74" spans="1:12" ht="15.75" thickBot="1" x14ac:dyDescent="0.3">
      <c r="A74" s="299"/>
      <c r="B74" s="317"/>
      <c r="C74" s="318" t="s">
        <v>313</v>
      </c>
      <c r="D74" s="366" t="s">
        <v>386</v>
      </c>
      <c r="E74" s="351"/>
      <c r="F74" s="351"/>
      <c r="G74" s="351"/>
      <c r="H74" s="351"/>
      <c r="I74" s="351" t="s">
        <v>322</v>
      </c>
      <c r="J74" s="351" t="s">
        <v>311</v>
      </c>
      <c r="K74" s="350" t="s">
        <v>385</v>
      </c>
      <c r="L74" s="351"/>
    </row>
    <row r="75" spans="1:12" x14ac:dyDescent="0.25">
      <c r="A75" s="299"/>
      <c r="B75" s="367"/>
      <c r="C75" s="299"/>
      <c r="D75" s="299"/>
      <c r="E75" s="299"/>
      <c r="F75" s="299"/>
      <c r="G75" s="299"/>
      <c r="H75" s="299"/>
      <c r="I75" s="299"/>
      <c r="J75" s="299"/>
      <c r="K75" s="299"/>
      <c r="L75" s="299"/>
    </row>
  </sheetData>
  <mergeCells count="13">
    <mergeCell ref="C67:D67"/>
    <mergeCell ref="C68:D68"/>
    <mergeCell ref="C69:D69"/>
    <mergeCell ref="B3:L3"/>
    <mergeCell ref="B4:L4"/>
    <mergeCell ref="B5:L5"/>
    <mergeCell ref="B7:D9"/>
    <mergeCell ref="E7:H7"/>
    <mergeCell ref="I7:J7"/>
    <mergeCell ref="K7:K9"/>
    <mergeCell ref="L7:L9"/>
    <mergeCell ref="E8:F8"/>
    <mergeCell ref="G8:H8"/>
  </mergeCells>
  <pageMargins left="0.70866141732283472" right="0.70866141732283472" top="0.74803149606299213" bottom="0.74803149606299213" header="0.31496062992125984" footer="0.31496062992125984"/>
  <pageSetup scale="48" fitToHeight="0" orientation="portrait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workbookViewId="0">
      <selection activeCell="C29" sqref="C29"/>
    </sheetView>
  </sheetViews>
  <sheetFormatPr baseColWidth="10" defaultRowHeight="15" x14ac:dyDescent="0.25"/>
  <cols>
    <col min="1" max="1" width="27.28515625" customWidth="1"/>
    <col min="2" max="2" width="15.28515625" customWidth="1"/>
    <col min="3" max="3" width="15.140625" customWidth="1"/>
    <col min="4" max="4" width="14.7109375" customWidth="1"/>
    <col min="6" max="6" width="17.140625" customWidth="1"/>
    <col min="7" max="7" width="14.85546875" customWidth="1"/>
    <col min="8" max="8" width="18.42578125" customWidth="1"/>
  </cols>
  <sheetData>
    <row r="1" spans="1:8" x14ac:dyDescent="0.25">
      <c r="A1" s="403" t="s">
        <v>389</v>
      </c>
      <c r="B1" s="404"/>
      <c r="C1" s="404"/>
      <c r="D1" s="404"/>
      <c r="E1" s="404"/>
      <c r="F1" s="404"/>
      <c r="G1" s="404"/>
      <c r="H1" s="405"/>
    </row>
    <row r="2" spans="1:8" x14ac:dyDescent="0.25">
      <c r="A2" s="403" t="s">
        <v>508</v>
      </c>
      <c r="B2" s="404"/>
      <c r="C2" s="404"/>
      <c r="D2" s="404"/>
      <c r="E2" s="404"/>
      <c r="F2" s="404"/>
      <c r="G2" s="404"/>
      <c r="H2" s="405"/>
    </row>
    <row r="3" spans="1:8" x14ac:dyDescent="0.25">
      <c r="A3" s="403" t="s">
        <v>557</v>
      </c>
      <c r="B3" s="404"/>
      <c r="C3" s="404"/>
      <c r="D3" s="404"/>
      <c r="E3" s="404"/>
      <c r="F3" s="404"/>
      <c r="G3" s="404"/>
      <c r="H3" s="405"/>
    </row>
    <row r="4" spans="1:8" x14ac:dyDescent="0.25">
      <c r="A4" s="406" t="s">
        <v>1</v>
      </c>
      <c r="B4" s="407"/>
      <c r="C4" s="407"/>
      <c r="D4" s="407"/>
      <c r="E4" s="407"/>
      <c r="F4" s="407"/>
      <c r="G4" s="407"/>
      <c r="H4" s="408"/>
    </row>
    <row r="5" spans="1:8" ht="45" x14ac:dyDescent="0.25">
      <c r="A5" s="125" t="s">
        <v>509</v>
      </c>
      <c r="B5" s="126" t="s">
        <v>558</v>
      </c>
      <c r="C5" s="126" t="s">
        <v>510</v>
      </c>
      <c r="D5" s="126" t="s">
        <v>511</v>
      </c>
      <c r="E5" s="126" t="s">
        <v>558</v>
      </c>
      <c r="F5" s="127" t="s">
        <v>512</v>
      </c>
      <c r="G5" s="126" t="s">
        <v>513</v>
      </c>
      <c r="H5" s="128" t="s">
        <v>514</v>
      </c>
    </row>
    <row r="6" spans="1:8" x14ac:dyDescent="0.25">
      <c r="A6" s="129" t="s">
        <v>515</v>
      </c>
      <c r="B6" s="130"/>
      <c r="C6" s="130"/>
      <c r="D6" s="130"/>
      <c r="E6" s="130"/>
      <c r="F6" s="130"/>
      <c r="G6" s="130"/>
      <c r="H6" s="131"/>
    </row>
    <row r="7" spans="1:8" x14ac:dyDescent="0.25">
      <c r="A7" s="132" t="s">
        <v>516</v>
      </c>
      <c r="B7" s="97"/>
      <c r="C7" s="97"/>
      <c r="D7" s="97"/>
      <c r="E7" s="97"/>
      <c r="F7" s="97"/>
      <c r="G7" s="97"/>
      <c r="H7" s="88"/>
    </row>
    <row r="8" spans="1:8" x14ac:dyDescent="0.25">
      <c r="A8" s="133" t="s">
        <v>517</v>
      </c>
      <c r="B8" s="97"/>
      <c r="C8" s="97"/>
      <c r="D8" s="97"/>
      <c r="E8" s="97"/>
      <c r="F8" s="97"/>
      <c r="G8" s="97"/>
      <c r="H8" s="88"/>
    </row>
    <row r="9" spans="1:8" x14ac:dyDescent="0.25">
      <c r="A9" s="133" t="s">
        <v>518</v>
      </c>
      <c r="B9" s="97"/>
      <c r="C9" s="97"/>
      <c r="D9" s="97"/>
      <c r="E9" s="97"/>
      <c r="F9" s="97"/>
      <c r="G9" s="97"/>
      <c r="H9" s="88"/>
    </row>
    <row r="10" spans="1:8" x14ac:dyDescent="0.25">
      <c r="A10" s="133" t="s">
        <v>519</v>
      </c>
      <c r="B10" s="97"/>
      <c r="C10" s="97"/>
      <c r="D10" s="97"/>
      <c r="E10" s="97"/>
      <c r="F10" s="97"/>
      <c r="G10" s="97"/>
      <c r="H10" s="88"/>
    </row>
    <row r="11" spans="1:8" x14ac:dyDescent="0.25">
      <c r="A11" s="134" t="s">
        <v>520</v>
      </c>
      <c r="B11" s="97"/>
      <c r="C11" s="97"/>
      <c r="D11" s="97"/>
      <c r="E11" s="97"/>
      <c r="F11" s="97"/>
      <c r="G11" s="97"/>
      <c r="H11" s="88"/>
    </row>
    <row r="12" spans="1:8" x14ac:dyDescent="0.25">
      <c r="A12" s="133" t="s">
        <v>521</v>
      </c>
      <c r="B12" s="97"/>
      <c r="C12" s="97"/>
      <c r="D12" s="97"/>
      <c r="E12" s="97"/>
      <c r="F12" s="97"/>
      <c r="G12" s="97"/>
      <c r="H12" s="88"/>
    </row>
    <row r="13" spans="1:8" x14ac:dyDescent="0.25">
      <c r="A13" s="133" t="s">
        <v>522</v>
      </c>
      <c r="B13" s="97"/>
      <c r="C13" s="97"/>
      <c r="D13" s="97"/>
      <c r="E13" s="97"/>
      <c r="F13" s="97"/>
      <c r="G13" s="97"/>
      <c r="H13" s="88"/>
    </row>
    <row r="14" spans="1:8" x14ac:dyDescent="0.25">
      <c r="A14" s="133" t="s">
        <v>523</v>
      </c>
      <c r="B14" s="97"/>
      <c r="C14" s="97"/>
      <c r="D14" s="97"/>
      <c r="E14" s="97"/>
      <c r="F14" s="97"/>
      <c r="G14" s="97"/>
      <c r="H14" s="88"/>
    </row>
    <row r="15" spans="1:8" x14ac:dyDescent="0.25">
      <c r="A15" s="134" t="s">
        <v>524</v>
      </c>
      <c r="B15" s="97">
        <v>33073752</v>
      </c>
      <c r="C15" s="97"/>
      <c r="D15" s="97">
        <v>22857325</v>
      </c>
      <c r="E15" s="97">
        <v>0</v>
      </c>
      <c r="F15" s="97">
        <f>+B15+C15-D15+E15</f>
        <v>10216427</v>
      </c>
      <c r="G15" s="97">
        <v>0</v>
      </c>
      <c r="H15" s="88">
        <v>0</v>
      </c>
    </row>
    <row r="16" spans="1:8" ht="22.5" x14ac:dyDescent="0.25">
      <c r="A16" s="135" t="s">
        <v>525</v>
      </c>
      <c r="B16" s="97"/>
      <c r="C16" s="97"/>
      <c r="D16" s="97"/>
      <c r="E16" s="97"/>
      <c r="F16" s="97"/>
      <c r="G16" s="97"/>
      <c r="H16" s="88"/>
    </row>
    <row r="17" spans="1:8" ht="22.5" x14ac:dyDescent="0.25">
      <c r="A17" s="136" t="s">
        <v>526</v>
      </c>
      <c r="B17" s="97"/>
      <c r="C17" s="97"/>
      <c r="D17" s="97"/>
      <c r="E17" s="97"/>
      <c r="F17" s="97"/>
      <c r="G17" s="97"/>
      <c r="H17" s="88"/>
    </row>
    <row r="18" spans="1:8" x14ac:dyDescent="0.25">
      <c r="A18" s="137" t="s">
        <v>527</v>
      </c>
      <c r="B18" s="97"/>
      <c r="C18" s="97"/>
      <c r="D18" s="97"/>
      <c r="E18" s="97"/>
      <c r="F18" s="97"/>
      <c r="G18" s="97"/>
      <c r="H18" s="88"/>
    </row>
    <row r="19" spans="1:8" x14ac:dyDescent="0.25">
      <c r="A19" s="137" t="s">
        <v>528</v>
      </c>
      <c r="B19" s="97"/>
      <c r="C19" s="97"/>
      <c r="D19" s="97"/>
      <c r="E19" s="97"/>
      <c r="F19" s="97"/>
      <c r="G19" s="97"/>
      <c r="H19" s="88"/>
    </row>
    <row r="20" spans="1:8" x14ac:dyDescent="0.25">
      <c r="A20" s="137" t="s">
        <v>529</v>
      </c>
      <c r="B20" s="97"/>
      <c r="C20" s="97"/>
      <c r="D20" s="97"/>
      <c r="E20" s="97"/>
      <c r="F20" s="97"/>
      <c r="G20" s="97"/>
      <c r="H20" s="88"/>
    </row>
    <row r="21" spans="1:8" ht="22.5" x14ac:dyDescent="0.25">
      <c r="A21" s="134" t="s">
        <v>530</v>
      </c>
      <c r="B21" s="97"/>
      <c r="C21" s="97"/>
      <c r="D21" s="97"/>
      <c r="E21" s="97"/>
      <c r="F21" s="97"/>
      <c r="G21" s="97"/>
      <c r="H21" s="88"/>
    </row>
    <row r="22" spans="1:8" x14ac:dyDescent="0.25">
      <c r="A22" s="137" t="s">
        <v>531</v>
      </c>
      <c r="B22" s="97"/>
      <c r="C22" s="97"/>
      <c r="D22" s="97"/>
      <c r="E22" s="97"/>
      <c r="F22" s="97"/>
      <c r="G22" s="97"/>
      <c r="H22" s="88"/>
    </row>
    <row r="23" spans="1:8" x14ac:dyDescent="0.25">
      <c r="A23" s="137" t="s">
        <v>532</v>
      </c>
      <c r="B23" s="97"/>
      <c r="C23" s="97"/>
      <c r="D23" s="97"/>
      <c r="E23" s="97"/>
      <c r="F23" s="97"/>
      <c r="G23" s="97"/>
      <c r="H23" s="88"/>
    </row>
    <row r="24" spans="1:8" ht="22.5" x14ac:dyDescent="0.25">
      <c r="A24" s="138" t="s">
        <v>533</v>
      </c>
      <c r="B24" s="139"/>
      <c r="C24" s="139"/>
      <c r="D24" s="140"/>
      <c r="E24" s="139"/>
      <c r="F24" s="139"/>
      <c r="G24" s="140"/>
      <c r="H24" s="121"/>
    </row>
    <row r="25" spans="1:8" x14ac:dyDescent="0.25">
      <c r="A25" s="39"/>
      <c r="B25" s="141"/>
      <c r="C25" s="141"/>
      <c r="D25" s="39"/>
      <c r="E25" s="141"/>
      <c r="F25" s="141"/>
      <c r="G25" s="39"/>
      <c r="H25" s="39"/>
    </row>
    <row r="26" spans="1:8" ht="37.5" customHeight="1" x14ac:dyDescent="0.25">
      <c r="A26" s="409" t="s">
        <v>534</v>
      </c>
      <c r="B26" s="410"/>
      <c r="C26" s="410"/>
      <c r="D26" s="409"/>
      <c r="E26" s="410"/>
      <c r="F26" s="410"/>
      <c r="G26" s="409"/>
      <c r="H26" s="409"/>
    </row>
    <row r="27" spans="1:8" x14ac:dyDescent="0.25">
      <c r="A27" s="142" t="s">
        <v>535</v>
      </c>
      <c r="B27" s="143"/>
      <c r="C27" s="143"/>
      <c r="D27" s="144"/>
      <c r="E27" s="143"/>
      <c r="F27" s="143"/>
      <c r="G27" s="144"/>
      <c r="H27" s="144"/>
    </row>
    <row r="28" spans="1:8" x14ac:dyDescent="0.25">
      <c r="A28" s="145"/>
      <c r="B28" s="146"/>
      <c r="C28" s="147"/>
      <c r="D28" s="148"/>
      <c r="E28" s="146"/>
      <c r="F28" s="149"/>
      <c r="G28" s="150"/>
      <c r="H28" s="144"/>
    </row>
    <row r="29" spans="1:8" ht="45" x14ac:dyDescent="0.25">
      <c r="A29" s="151" t="s">
        <v>536</v>
      </c>
      <c r="B29" s="152" t="s">
        <v>537</v>
      </c>
      <c r="C29" s="153" t="s">
        <v>538</v>
      </c>
      <c r="D29" s="154" t="s">
        <v>539</v>
      </c>
      <c r="E29" s="153" t="s">
        <v>540</v>
      </c>
      <c r="F29" s="152" t="s">
        <v>541</v>
      </c>
      <c r="G29" s="155"/>
      <c r="H29" s="144"/>
    </row>
    <row r="30" spans="1:8" ht="22.5" x14ac:dyDescent="0.25">
      <c r="A30" s="156" t="s">
        <v>542</v>
      </c>
      <c r="B30" s="157"/>
      <c r="C30" s="157"/>
      <c r="D30" s="158"/>
      <c r="E30" s="157"/>
      <c r="F30" s="157"/>
      <c r="G30" s="159"/>
      <c r="H30" s="144"/>
    </row>
    <row r="31" spans="1:8" x14ac:dyDescent="0.25">
      <c r="A31" s="160" t="s">
        <v>543</v>
      </c>
      <c r="B31" s="161"/>
      <c r="C31" s="161"/>
      <c r="D31" s="162"/>
      <c r="E31" s="161"/>
      <c r="F31" s="161"/>
      <c r="G31" s="159"/>
      <c r="H31" s="144"/>
    </row>
    <row r="32" spans="1:8" x14ac:dyDescent="0.25">
      <c r="A32" s="160" t="s">
        <v>544</v>
      </c>
      <c r="B32" s="161"/>
      <c r="C32" s="161"/>
      <c r="D32" s="162"/>
      <c r="E32" s="161"/>
      <c r="F32" s="161"/>
      <c r="G32" s="159"/>
      <c r="H32" s="144"/>
    </row>
    <row r="33" spans="1:8" x14ac:dyDescent="0.25">
      <c r="A33" s="163" t="s">
        <v>545</v>
      </c>
      <c r="B33" s="164"/>
      <c r="C33" s="164"/>
      <c r="D33" s="165"/>
      <c r="E33" s="164"/>
      <c r="F33" s="164"/>
      <c r="G33" s="159"/>
      <c r="H33" s="144"/>
    </row>
    <row r="34" spans="1:8" x14ac:dyDescent="0.25">
      <c r="A34" s="166"/>
      <c r="B34" s="147"/>
      <c r="C34" s="147"/>
      <c r="D34" s="159"/>
      <c r="E34" s="147"/>
      <c r="F34" s="147"/>
      <c r="G34" s="159"/>
      <c r="H34" s="144"/>
    </row>
    <row r="40" spans="1:8" x14ac:dyDescent="0.25">
      <c r="C40" s="167"/>
      <c r="D40" s="167"/>
    </row>
  </sheetData>
  <mergeCells count="5">
    <mergeCell ref="A1:H1"/>
    <mergeCell ref="A2:H2"/>
    <mergeCell ref="A3:H3"/>
    <mergeCell ref="A4:H4"/>
    <mergeCell ref="A26:H26"/>
  </mergeCells>
  <pageMargins left="0.57999999999999996" right="0.70866141732283472" top="1.52" bottom="0.55118110236220474" header="0.31496062992125984" footer="0.31496062992125984"/>
  <pageSetup paperSize="9" scale="6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4"/>
  <sheetViews>
    <sheetView workbookViewId="0">
      <selection activeCell="A3" sqref="A3:K3"/>
    </sheetView>
  </sheetViews>
  <sheetFormatPr baseColWidth="10" defaultRowHeight="15" x14ac:dyDescent="0.25"/>
  <cols>
    <col min="1" max="1" width="24.7109375" customWidth="1"/>
    <col min="2" max="2" width="14.85546875" customWidth="1"/>
    <col min="3" max="3" width="11.42578125" customWidth="1"/>
    <col min="4" max="5" width="14.85546875" customWidth="1"/>
    <col min="6" max="6" width="15.140625" customWidth="1"/>
    <col min="7" max="7" width="15" customWidth="1"/>
    <col min="8" max="8" width="15.140625" customWidth="1"/>
    <col min="9" max="9" width="15" customWidth="1"/>
    <col min="10" max="10" width="14.85546875" customWidth="1"/>
    <col min="11" max="11" width="14.7109375" customWidth="1"/>
  </cols>
  <sheetData>
    <row r="1" spans="1:11" x14ac:dyDescent="0.25">
      <c r="A1" s="411" t="s">
        <v>389</v>
      </c>
      <c r="B1" s="412"/>
      <c r="C1" s="412"/>
      <c r="D1" s="412"/>
      <c r="E1" s="412"/>
      <c r="F1" s="412"/>
      <c r="G1" s="412"/>
      <c r="H1" s="412"/>
      <c r="I1" s="412"/>
      <c r="J1" s="412"/>
      <c r="K1" s="413"/>
    </row>
    <row r="2" spans="1:11" x14ac:dyDescent="0.25">
      <c r="A2" s="411" t="s">
        <v>556</v>
      </c>
      <c r="B2" s="412"/>
      <c r="C2" s="412"/>
      <c r="D2" s="412"/>
      <c r="E2" s="412"/>
      <c r="F2" s="412"/>
      <c r="G2" s="412"/>
      <c r="H2" s="412"/>
      <c r="I2" s="412"/>
      <c r="J2" s="412"/>
      <c r="K2" s="413"/>
    </row>
    <row r="3" spans="1:11" x14ac:dyDescent="0.25">
      <c r="A3" s="411" t="str">
        <f>+FORMATO4!A3</f>
        <v>Del 1 de enero al 30 de junio de 2024</v>
      </c>
      <c r="B3" s="412"/>
      <c r="C3" s="412"/>
      <c r="D3" s="412"/>
      <c r="E3" s="412"/>
      <c r="F3" s="412"/>
      <c r="G3" s="412"/>
      <c r="H3" s="412"/>
      <c r="I3" s="412"/>
      <c r="J3" s="412"/>
      <c r="K3" s="413"/>
    </row>
    <row r="4" spans="1:11" x14ac:dyDescent="0.25">
      <c r="A4" s="411" t="s">
        <v>1</v>
      </c>
      <c r="B4" s="412"/>
      <c r="C4" s="412"/>
      <c r="D4" s="412"/>
      <c r="E4" s="412"/>
      <c r="F4" s="412"/>
      <c r="G4" s="412"/>
      <c r="H4" s="412"/>
      <c r="I4" s="412"/>
      <c r="J4" s="412"/>
      <c r="K4" s="413"/>
    </row>
    <row r="5" spans="1:11" ht="78.75" x14ac:dyDescent="0.25">
      <c r="A5" s="172" t="s">
        <v>555</v>
      </c>
      <c r="B5" s="171" t="s">
        <v>554</v>
      </c>
      <c r="C5" s="171" t="s">
        <v>553</v>
      </c>
      <c r="D5" s="171" t="s">
        <v>552</v>
      </c>
      <c r="E5" s="171" t="s">
        <v>551</v>
      </c>
      <c r="F5" s="171" t="s">
        <v>550</v>
      </c>
      <c r="G5" s="171" t="s">
        <v>549</v>
      </c>
      <c r="H5" s="171" t="s">
        <v>548</v>
      </c>
      <c r="I5" s="171" t="s">
        <v>560</v>
      </c>
      <c r="J5" s="171" t="s">
        <v>561</v>
      </c>
      <c r="K5" s="171" t="s">
        <v>562</v>
      </c>
    </row>
    <row r="6" spans="1:11" ht="168.75" x14ac:dyDescent="0.25">
      <c r="A6" s="170" t="s">
        <v>547</v>
      </c>
      <c r="B6" s="169"/>
      <c r="C6" s="169"/>
      <c r="D6" s="169"/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</row>
    <row r="8" spans="1:11" x14ac:dyDescent="0.25">
      <c r="A8" t="s">
        <v>546</v>
      </c>
      <c r="B8" s="167"/>
      <c r="C8" s="167"/>
      <c r="E8" s="167"/>
      <c r="F8" s="167"/>
    </row>
    <row r="9" spans="1:11" x14ac:dyDescent="0.25">
      <c r="B9" s="167"/>
      <c r="C9" s="167"/>
      <c r="E9" s="167"/>
      <c r="F9" s="167"/>
    </row>
    <row r="10" spans="1:11" x14ac:dyDescent="0.25">
      <c r="B10" s="167"/>
      <c r="C10" s="167"/>
      <c r="E10" s="167"/>
      <c r="F10" s="167"/>
    </row>
    <row r="11" spans="1:11" x14ac:dyDescent="0.25">
      <c r="B11" s="167"/>
      <c r="C11" s="167"/>
      <c r="E11" s="167"/>
      <c r="F11" s="167"/>
    </row>
    <row r="12" spans="1:11" x14ac:dyDescent="0.25">
      <c r="B12" s="167"/>
      <c r="C12" s="167"/>
      <c r="E12" s="167"/>
      <c r="F12" s="167"/>
    </row>
    <row r="13" spans="1:11" x14ac:dyDescent="0.25">
      <c r="B13" s="167"/>
      <c r="C13" s="167"/>
      <c r="E13" s="167"/>
      <c r="F13" s="167"/>
    </row>
    <row r="14" spans="1:11" x14ac:dyDescent="0.25">
      <c r="B14" s="167"/>
      <c r="C14" s="167"/>
      <c r="E14" s="167"/>
      <c r="F14" s="167"/>
    </row>
    <row r="15" spans="1:11" x14ac:dyDescent="0.25">
      <c r="B15" s="167"/>
      <c r="C15" s="167"/>
      <c r="E15" s="167"/>
      <c r="F15" s="167"/>
    </row>
    <row r="16" spans="1:11" x14ac:dyDescent="0.25">
      <c r="A16" s="188"/>
      <c r="B16" s="167"/>
      <c r="C16" s="167"/>
      <c r="E16" s="167"/>
      <c r="F16" s="167"/>
    </row>
    <row r="17" spans="2:6" x14ac:dyDescent="0.25">
      <c r="B17" s="167"/>
      <c r="C17" s="167"/>
      <c r="E17" s="167"/>
      <c r="F17" s="167"/>
    </row>
    <row r="18" spans="2:6" x14ac:dyDescent="0.25">
      <c r="B18" s="167"/>
      <c r="C18" s="167"/>
      <c r="E18" s="167"/>
      <c r="F18" s="167"/>
    </row>
    <row r="19" spans="2:6" x14ac:dyDescent="0.25">
      <c r="B19" s="167"/>
      <c r="C19" s="167"/>
      <c r="E19" s="167"/>
      <c r="F19" s="167"/>
    </row>
    <row r="20" spans="2:6" x14ac:dyDescent="0.25">
      <c r="B20" s="167"/>
      <c r="C20" s="167"/>
      <c r="E20" s="167"/>
      <c r="F20" s="167"/>
    </row>
    <row r="21" spans="2:6" x14ac:dyDescent="0.25">
      <c r="B21" s="167"/>
      <c r="C21" s="167"/>
      <c r="E21" s="167"/>
      <c r="F21" s="167"/>
    </row>
    <row r="22" spans="2:6" x14ac:dyDescent="0.25">
      <c r="B22" s="167"/>
      <c r="C22" s="167"/>
      <c r="E22" s="167"/>
      <c r="F22" s="167"/>
    </row>
    <row r="23" spans="2:6" x14ac:dyDescent="0.25">
      <c r="E23" s="167"/>
      <c r="F23" s="167"/>
    </row>
    <row r="24" spans="2:6" x14ac:dyDescent="0.25">
      <c r="E24" s="167"/>
      <c r="F24" s="167"/>
    </row>
    <row r="25" spans="2:6" x14ac:dyDescent="0.25">
      <c r="B25" s="167"/>
      <c r="C25" s="167"/>
      <c r="E25" s="167"/>
      <c r="F25" s="167"/>
    </row>
    <row r="26" spans="2:6" x14ac:dyDescent="0.25">
      <c r="B26" s="167"/>
      <c r="C26" s="167"/>
      <c r="E26" s="167"/>
      <c r="F26" s="167"/>
    </row>
    <row r="27" spans="2:6" x14ac:dyDescent="0.25">
      <c r="B27" s="167"/>
      <c r="C27" s="167"/>
      <c r="E27" s="167"/>
      <c r="F27" s="167"/>
    </row>
    <row r="28" spans="2:6" x14ac:dyDescent="0.25">
      <c r="B28" s="167"/>
      <c r="C28" s="167"/>
      <c r="E28" s="167"/>
      <c r="F28" s="167"/>
    </row>
    <row r="29" spans="2:6" x14ac:dyDescent="0.25">
      <c r="B29" s="167"/>
      <c r="C29" s="167"/>
      <c r="E29" s="167"/>
      <c r="F29" s="167"/>
    </row>
    <row r="30" spans="2:6" x14ac:dyDescent="0.25">
      <c r="B30" s="167"/>
      <c r="C30" s="167"/>
      <c r="E30" s="167"/>
      <c r="F30" s="167"/>
    </row>
    <row r="31" spans="2:6" x14ac:dyDescent="0.25">
      <c r="B31" s="167"/>
      <c r="C31" s="167"/>
      <c r="E31" s="167"/>
      <c r="F31" s="167"/>
    </row>
    <row r="32" spans="2:6" x14ac:dyDescent="0.25">
      <c r="B32" s="167"/>
      <c r="C32" s="167"/>
      <c r="E32" s="167"/>
      <c r="F32" s="167"/>
    </row>
    <row r="33" spans="2:6" x14ac:dyDescent="0.25">
      <c r="B33" s="167"/>
      <c r="C33" s="167"/>
      <c r="E33" s="167"/>
      <c r="F33" s="167"/>
    </row>
    <row r="34" spans="2:6" x14ac:dyDescent="0.25">
      <c r="B34" s="167"/>
      <c r="C34" s="167"/>
      <c r="E34" s="167"/>
      <c r="F34" s="167"/>
    </row>
  </sheetData>
  <mergeCells count="4">
    <mergeCell ref="A1:K1"/>
    <mergeCell ref="A2:K2"/>
    <mergeCell ref="A3:K3"/>
    <mergeCell ref="A4:K4"/>
  </mergeCells>
  <pageMargins left="1.1000000000000001" right="0.70866141732283472" top="1.1399999999999999" bottom="0.74803149606299213" header="0.3" footer="0.31496062992125984"/>
  <pageSetup scale="6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tabSelected="1" topLeftCell="A40" zoomScale="130" zoomScaleNormal="130" workbookViewId="0">
      <selection activeCell="E74" sqref="E74"/>
    </sheetView>
  </sheetViews>
  <sheetFormatPr baseColWidth="10" defaultRowHeight="15" x14ac:dyDescent="0.25"/>
  <cols>
    <col min="1" max="1" width="55.85546875" customWidth="1"/>
    <col min="2" max="2" width="14.5703125" customWidth="1"/>
    <col min="3" max="3" width="15.28515625" customWidth="1"/>
    <col min="4" max="4" width="51.140625" customWidth="1"/>
    <col min="5" max="5" width="14.7109375" customWidth="1"/>
    <col min="6" max="6" width="11.85546875" customWidth="1"/>
  </cols>
  <sheetData>
    <row r="1" spans="1:9" x14ac:dyDescent="0.25">
      <c r="A1" s="397" t="s">
        <v>389</v>
      </c>
      <c r="B1" s="398"/>
      <c r="C1" s="398"/>
      <c r="D1" s="398"/>
      <c r="E1" s="398"/>
      <c r="F1" s="399"/>
    </row>
    <row r="2" spans="1:9" x14ac:dyDescent="0.25">
      <c r="A2" s="400" t="s">
        <v>390</v>
      </c>
      <c r="B2" s="401"/>
      <c r="C2" s="401"/>
      <c r="D2" s="401"/>
      <c r="E2" s="401"/>
      <c r="F2" s="402"/>
    </row>
    <row r="3" spans="1:9" x14ac:dyDescent="0.25">
      <c r="A3" s="400" t="s">
        <v>588</v>
      </c>
      <c r="B3" s="401"/>
      <c r="C3" s="401"/>
      <c r="D3" s="401"/>
      <c r="E3" s="401"/>
      <c r="F3" s="402"/>
    </row>
    <row r="4" spans="1:9" x14ac:dyDescent="0.25">
      <c r="A4" s="400" t="s">
        <v>1</v>
      </c>
      <c r="B4" s="401"/>
      <c r="C4" s="401"/>
      <c r="D4" s="401"/>
      <c r="E4" s="401"/>
      <c r="F4" s="402"/>
    </row>
    <row r="5" spans="1:9" ht="33.75" x14ac:dyDescent="0.25">
      <c r="A5" s="385" t="s">
        <v>2</v>
      </c>
      <c r="B5" s="78" t="s">
        <v>586</v>
      </c>
      <c r="C5" s="78" t="s">
        <v>587</v>
      </c>
      <c r="D5" s="78" t="s">
        <v>2</v>
      </c>
      <c r="E5" s="78" t="s">
        <v>586</v>
      </c>
      <c r="F5" s="79" t="s">
        <v>587</v>
      </c>
    </row>
    <row r="6" spans="1:9" x14ac:dyDescent="0.25">
      <c r="A6" s="386" t="s">
        <v>391</v>
      </c>
      <c r="B6" s="81"/>
      <c r="C6" s="82"/>
      <c r="D6" s="387" t="s">
        <v>392</v>
      </c>
      <c r="E6" s="388"/>
      <c r="F6" s="389"/>
    </row>
    <row r="7" spans="1:9" x14ac:dyDescent="0.25">
      <c r="A7" s="86" t="s">
        <v>393</v>
      </c>
      <c r="B7" s="87"/>
      <c r="C7" s="88"/>
      <c r="D7" s="89" t="s">
        <v>394</v>
      </c>
      <c r="E7" s="90"/>
      <c r="F7" s="91"/>
    </row>
    <row r="8" spans="1:9" ht="22.5" x14ac:dyDescent="0.25">
      <c r="A8" s="92" t="s">
        <v>395</v>
      </c>
      <c r="B8" s="95">
        <f>SUM(B9:B15)</f>
        <v>46783323.840000004</v>
      </c>
      <c r="C8" s="93">
        <f>SUM(C9:C15)</f>
        <v>56247354</v>
      </c>
      <c r="D8" s="94" t="s">
        <v>396</v>
      </c>
      <c r="E8" s="95">
        <f>SUM(E9:E17)</f>
        <v>29947080.629999999</v>
      </c>
      <c r="F8" s="93">
        <f>SUM(F9:F17)</f>
        <v>53568769</v>
      </c>
      <c r="I8" s="167"/>
    </row>
    <row r="9" spans="1:9" x14ac:dyDescent="0.25">
      <c r="A9" s="96" t="s">
        <v>397</v>
      </c>
      <c r="B9" s="97">
        <v>0</v>
      </c>
      <c r="C9" s="88">
        <v>0</v>
      </c>
      <c r="D9" s="98" t="s">
        <v>398</v>
      </c>
      <c r="E9" s="97">
        <v>5801858.6799999997</v>
      </c>
      <c r="F9" s="88">
        <v>9853850</v>
      </c>
    </row>
    <row r="10" spans="1:9" x14ac:dyDescent="0.25">
      <c r="A10" s="96" t="s">
        <v>399</v>
      </c>
      <c r="B10" s="97">
        <v>46783323.840000004</v>
      </c>
      <c r="C10" s="88">
        <v>56247354</v>
      </c>
      <c r="D10" s="98" t="s">
        <v>400</v>
      </c>
      <c r="E10" s="97">
        <v>554278.87</v>
      </c>
      <c r="F10" s="88">
        <v>355934</v>
      </c>
      <c r="H10" s="167"/>
    </row>
    <row r="11" spans="1:9" x14ac:dyDescent="0.25">
      <c r="A11" s="96" t="s">
        <v>401</v>
      </c>
      <c r="B11" s="97"/>
      <c r="C11" s="88"/>
      <c r="D11" s="98" t="s">
        <v>402</v>
      </c>
      <c r="E11" s="97"/>
      <c r="F11" s="88"/>
    </row>
    <row r="12" spans="1:9" x14ac:dyDescent="0.25">
      <c r="A12" s="96" t="s">
        <v>403</v>
      </c>
      <c r="B12" s="97"/>
      <c r="C12" s="88"/>
      <c r="D12" s="98" t="s">
        <v>404</v>
      </c>
      <c r="E12" s="97"/>
      <c r="F12" s="88"/>
    </row>
    <row r="13" spans="1:9" x14ac:dyDescent="0.25">
      <c r="A13" s="96" t="s">
        <v>405</v>
      </c>
      <c r="B13" s="97"/>
      <c r="C13" s="88"/>
      <c r="D13" s="98" t="s">
        <v>406</v>
      </c>
      <c r="E13" s="97"/>
      <c r="F13" s="88"/>
    </row>
    <row r="14" spans="1:9" ht="22.5" x14ac:dyDescent="0.25">
      <c r="A14" s="96" t="s">
        <v>407</v>
      </c>
      <c r="B14" s="97"/>
      <c r="C14" s="88"/>
      <c r="D14" s="98" t="s">
        <v>408</v>
      </c>
      <c r="E14" s="97"/>
      <c r="F14" s="88"/>
    </row>
    <row r="15" spans="1:9" x14ac:dyDescent="0.25">
      <c r="A15" s="96" t="s">
        <v>409</v>
      </c>
      <c r="B15" s="97"/>
      <c r="C15" s="88"/>
      <c r="D15" s="98" t="s">
        <v>410</v>
      </c>
      <c r="E15" s="97">
        <v>23568942.239999998</v>
      </c>
      <c r="F15" s="88">
        <v>43313781</v>
      </c>
    </row>
    <row r="16" spans="1:9" x14ac:dyDescent="0.25">
      <c r="A16" s="92" t="s">
        <v>411</v>
      </c>
      <c r="B16" s="95">
        <f>SUM(B17:B23)</f>
        <v>78656.06</v>
      </c>
      <c r="C16" s="93">
        <f>SUM(C17:C23)</f>
        <v>31446</v>
      </c>
      <c r="D16" s="98" t="s">
        <v>412</v>
      </c>
      <c r="E16" s="97"/>
      <c r="F16" s="88"/>
    </row>
    <row r="17" spans="1:6" x14ac:dyDescent="0.25">
      <c r="A17" s="96" t="s">
        <v>413</v>
      </c>
      <c r="B17" s="97"/>
      <c r="C17" s="88"/>
      <c r="D17" s="98" t="s">
        <v>414</v>
      </c>
      <c r="E17" s="97">
        <v>22000.84</v>
      </c>
      <c r="F17" s="88">
        <v>45204</v>
      </c>
    </row>
    <row r="18" spans="1:6" x14ac:dyDescent="0.25">
      <c r="A18" s="96" t="s">
        <v>415</v>
      </c>
      <c r="B18" s="97"/>
      <c r="C18" s="88"/>
      <c r="D18" s="94" t="s">
        <v>416</v>
      </c>
      <c r="E18" s="95">
        <f>SUM(E19:E21)</f>
        <v>0</v>
      </c>
      <c r="F18" s="93">
        <v>0</v>
      </c>
    </row>
    <row r="19" spans="1:6" x14ac:dyDescent="0.25">
      <c r="A19" s="96" t="s">
        <v>417</v>
      </c>
      <c r="B19" s="97"/>
      <c r="C19" s="88"/>
      <c r="D19" s="98" t="s">
        <v>418</v>
      </c>
      <c r="E19" s="97"/>
      <c r="F19" s="88"/>
    </row>
    <row r="20" spans="1:6" ht="22.5" x14ac:dyDescent="0.25">
      <c r="A20" s="96" t="s">
        <v>419</v>
      </c>
      <c r="B20" s="97"/>
      <c r="C20" s="88"/>
      <c r="D20" s="98" t="s">
        <v>420</v>
      </c>
      <c r="E20" s="97"/>
      <c r="F20" s="88"/>
    </row>
    <row r="21" spans="1:6" x14ac:dyDescent="0.25">
      <c r="A21" s="96" t="s">
        <v>421</v>
      </c>
      <c r="B21" s="90"/>
      <c r="C21" s="91"/>
      <c r="D21" s="98" t="s">
        <v>422</v>
      </c>
      <c r="E21" s="97"/>
      <c r="F21" s="88"/>
    </row>
    <row r="22" spans="1:6" x14ac:dyDescent="0.25">
      <c r="A22" s="96" t="s">
        <v>423</v>
      </c>
      <c r="B22" s="97"/>
      <c r="C22" s="88"/>
      <c r="D22" s="94" t="s">
        <v>424</v>
      </c>
      <c r="E22" s="95">
        <f>SUM(E23:E24)</f>
        <v>0</v>
      </c>
      <c r="F22" s="93">
        <v>0</v>
      </c>
    </row>
    <row r="23" spans="1:6" x14ac:dyDescent="0.25">
      <c r="A23" s="96" t="s">
        <v>425</v>
      </c>
      <c r="B23" s="97">
        <v>78656.06</v>
      </c>
      <c r="C23" s="88">
        <v>31446</v>
      </c>
      <c r="D23" s="98" t="s">
        <v>426</v>
      </c>
      <c r="E23" s="97"/>
      <c r="F23" s="88"/>
    </row>
    <row r="24" spans="1:6" x14ac:dyDescent="0.25">
      <c r="A24" s="92" t="s">
        <v>427</v>
      </c>
      <c r="B24" s="95">
        <f>SUM(B25:B29)</f>
        <v>0</v>
      </c>
      <c r="C24" s="93">
        <f>SUM(C25:C29)</f>
        <v>0</v>
      </c>
      <c r="D24" s="98" t="s">
        <v>428</v>
      </c>
      <c r="E24" s="97"/>
      <c r="F24" s="88"/>
    </row>
    <row r="25" spans="1:6" ht="22.5" x14ac:dyDescent="0.25">
      <c r="A25" s="96" t="s">
        <v>429</v>
      </c>
      <c r="B25" s="97">
        <v>0</v>
      </c>
      <c r="C25" s="88">
        <v>0</v>
      </c>
      <c r="D25" s="94" t="s">
        <v>430</v>
      </c>
      <c r="E25" s="97"/>
      <c r="F25" s="88"/>
    </row>
    <row r="26" spans="1:6" ht="22.5" x14ac:dyDescent="0.25">
      <c r="A26" s="96" t="s">
        <v>431</v>
      </c>
      <c r="B26" s="97"/>
      <c r="C26" s="88"/>
      <c r="D26" s="94" t="s">
        <v>432</v>
      </c>
      <c r="E26" s="95">
        <f>SUM(E27:E29)</f>
        <v>0</v>
      </c>
      <c r="F26" s="93">
        <v>0</v>
      </c>
    </row>
    <row r="27" spans="1:6" ht="22.5" x14ac:dyDescent="0.25">
      <c r="A27" s="96" t="s">
        <v>433</v>
      </c>
      <c r="B27" s="97"/>
      <c r="C27" s="88"/>
      <c r="D27" s="98" t="s">
        <v>434</v>
      </c>
      <c r="E27" s="97"/>
      <c r="F27" s="88"/>
    </row>
    <row r="28" spans="1:6" x14ac:dyDescent="0.25">
      <c r="A28" s="96" t="s">
        <v>435</v>
      </c>
      <c r="B28" s="97"/>
      <c r="C28" s="88"/>
      <c r="D28" s="98" t="s">
        <v>436</v>
      </c>
      <c r="E28" s="97"/>
      <c r="F28" s="88"/>
    </row>
    <row r="29" spans="1:6" x14ac:dyDescent="0.25">
      <c r="A29" s="96" t="s">
        <v>437</v>
      </c>
      <c r="B29" s="97"/>
      <c r="C29" s="88"/>
      <c r="D29" s="98" t="s">
        <v>438</v>
      </c>
      <c r="E29" s="97"/>
      <c r="F29" s="88"/>
    </row>
    <row r="30" spans="1:6" ht="22.5" x14ac:dyDescent="0.25">
      <c r="A30" s="92" t="s">
        <v>439</v>
      </c>
      <c r="B30" s="95">
        <f>SUM(B31:B35)</f>
        <v>0</v>
      </c>
      <c r="C30" s="93">
        <f>SUM(C31:C35)</f>
        <v>0</v>
      </c>
      <c r="D30" s="94" t="s">
        <v>440</v>
      </c>
      <c r="E30" s="95">
        <f>SUM(E31:E36)</f>
        <v>0</v>
      </c>
      <c r="F30" s="93">
        <v>0</v>
      </c>
    </row>
    <row r="31" spans="1:6" x14ac:dyDescent="0.25">
      <c r="A31" s="96" t="s">
        <v>441</v>
      </c>
      <c r="B31" s="97"/>
      <c r="C31" s="88"/>
      <c r="D31" s="98" t="s">
        <v>442</v>
      </c>
      <c r="E31" s="97"/>
      <c r="F31" s="88"/>
    </row>
    <row r="32" spans="1:6" x14ac:dyDescent="0.25">
      <c r="A32" s="96" t="s">
        <v>443</v>
      </c>
      <c r="B32" s="97"/>
      <c r="C32" s="88"/>
      <c r="D32" s="98" t="s">
        <v>444</v>
      </c>
      <c r="E32" s="97"/>
      <c r="F32" s="88"/>
    </row>
    <row r="33" spans="1:6" x14ac:dyDescent="0.25">
      <c r="A33" s="96" t="s">
        <v>445</v>
      </c>
      <c r="B33" s="97"/>
      <c r="C33" s="88"/>
      <c r="D33" s="98" t="s">
        <v>446</v>
      </c>
      <c r="E33" s="97"/>
      <c r="F33" s="88"/>
    </row>
    <row r="34" spans="1:6" ht="22.5" x14ac:dyDescent="0.25">
      <c r="A34" s="96" t="s">
        <v>447</v>
      </c>
      <c r="B34" s="97"/>
      <c r="C34" s="88"/>
      <c r="D34" s="98" t="s">
        <v>448</v>
      </c>
      <c r="E34" s="97"/>
      <c r="F34" s="88"/>
    </row>
    <row r="35" spans="1:6" ht="22.5" x14ac:dyDescent="0.25">
      <c r="A35" s="96" t="s">
        <v>449</v>
      </c>
      <c r="B35" s="97"/>
      <c r="C35" s="88"/>
      <c r="D35" s="390" t="s">
        <v>450</v>
      </c>
      <c r="E35" s="97"/>
      <c r="F35" s="88"/>
    </row>
    <row r="36" spans="1:6" x14ac:dyDescent="0.25">
      <c r="A36" s="100" t="s">
        <v>451</v>
      </c>
      <c r="B36" s="95">
        <v>0</v>
      </c>
      <c r="C36" s="93">
        <v>0</v>
      </c>
      <c r="D36" s="390" t="s">
        <v>452</v>
      </c>
      <c r="E36" s="93"/>
      <c r="F36" s="93"/>
    </row>
    <row r="37" spans="1:6" x14ac:dyDescent="0.25">
      <c r="A37" s="100" t="s">
        <v>453</v>
      </c>
      <c r="B37" s="97"/>
      <c r="C37" s="88"/>
      <c r="D37" s="391" t="s">
        <v>454</v>
      </c>
      <c r="E37" s="93">
        <f>SUM(E38:E40)</f>
        <v>0</v>
      </c>
      <c r="F37" s="93">
        <v>0</v>
      </c>
    </row>
    <row r="38" spans="1:6" ht="22.5" x14ac:dyDescent="0.25">
      <c r="A38" s="99" t="s">
        <v>455</v>
      </c>
      <c r="B38" s="97"/>
      <c r="C38" s="88"/>
      <c r="D38" s="98" t="s">
        <v>456</v>
      </c>
      <c r="E38" s="97"/>
      <c r="F38" s="88"/>
    </row>
    <row r="39" spans="1:6" x14ac:dyDescent="0.25">
      <c r="A39" s="96" t="s">
        <v>457</v>
      </c>
      <c r="B39" s="97"/>
      <c r="C39" s="88"/>
      <c r="D39" s="98" t="s">
        <v>458</v>
      </c>
      <c r="E39" s="97"/>
      <c r="F39" s="88"/>
    </row>
    <row r="40" spans="1:6" x14ac:dyDescent="0.25">
      <c r="A40" s="92" t="s">
        <v>459</v>
      </c>
      <c r="B40" s="97"/>
      <c r="C40" s="88"/>
      <c r="D40" s="98" t="s">
        <v>460</v>
      </c>
      <c r="E40" s="97"/>
      <c r="F40" s="88"/>
    </row>
    <row r="41" spans="1:6" x14ac:dyDescent="0.25">
      <c r="A41" s="96" t="s">
        <v>461</v>
      </c>
      <c r="B41" s="97"/>
      <c r="C41" s="88"/>
      <c r="D41" s="94" t="s">
        <v>462</v>
      </c>
      <c r="E41" s="95">
        <f>SUM(E42:E44)</f>
        <v>0</v>
      </c>
      <c r="F41" s="93">
        <v>0</v>
      </c>
    </row>
    <row r="42" spans="1:6" x14ac:dyDescent="0.25">
      <c r="A42" s="96" t="s">
        <v>463</v>
      </c>
      <c r="B42" s="97"/>
      <c r="C42" s="88"/>
      <c r="D42" s="98" t="s">
        <v>464</v>
      </c>
      <c r="E42" s="97"/>
      <c r="F42" s="88"/>
    </row>
    <row r="43" spans="1:6" ht="22.5" x14ac:dyDescent="0.25">
      <c r="A43" s="96" t="s">
        <v>465</v>
      </c>
      <c r="B43" s="97"/>
      <c r="C43" s="88"/>
      <c r="D43" s="98" t="s">
        <v>466</v>
      </c>
      <c r="E43" s="97"/>
      <c r="F43" s="88"/>
    </row>
    <row r="44" spans="1:6" x14ac:dyDescent="0.25">
      <c r="A44" s="96" t="s">
        <v>467</v>
      </c>
      <c r="B44" s="97"/>
      <c r="C44" s="88"/>
      <c r="D44" s="98" t="s">
        <v>468</v>
      </c>
      <c r="E44" s="97"/>
      <c r="F44" s="88"/>
    </row>
    <row r="45" spans="1:6" ht="22.5" x14ac:dyDescent="0.25">
      <c r="A45" s="176" t="s">
        <v>469</v>
      </c>
      <c r="B45" s="392">
        <f>+B8+B16+B24+B36</f>
        <v>46861979.900000006</v>
      </c>
      <c r="C45" s="101">
        <f>+C8+C16+C24+C36</f>
        <v>56278800</v>
      </c>
      <c r="D45" s="393" t="s">
        <v>470</v>
      </c>
      <c r="E45" s="101">
        <f>+E8+E18+E22+E26+E30+E37+E41</f>
        <v>29947080.629999999</v>
      </c>
      <c r="F45" s="101">
        <f>+F8+F18+F22+F26+F30+F37+F41</f>
        <v>53568769</v>
      </c>
    </row>
    <row r="46" spans="1:6" x14ac:dyDescent="0.25">
      <c r="A46" s="176"/>
      <c r="B46" s="392"/>
      <c r="C46" s="392"/>
      <c r="D46" s="394"/>
      <c r="E46" s="395"/>
      <c r="F46" s="396"/>
    </row>
    <row r="47" spans="1:6" x14ac:dyDescent="0.25">
      <c r="A47" s="180" t="s">
        <v>471</v>
      </c>
      <c r="B47" s="181"/>
      <c r="C47" s="181"/>
      <c r="D47" s="183" t="s">
        <v>472</v>
      </c>
      <c r="E47" s="184"/>
      <c r="F47" s="182"/>
    </row>
    <row r="48" spans="1:6" x14ac:dyDescent="0.25">
      <c r="A48" s="92" t="s">
        <v>473</v>
      </c>
      <c r="B48" s="102"/>
      <c r="C48" s="102"/>
      <c r="D48" s="106" t="s">
        <v>474</v>
      </c>
      <c r="E48" s="105"/>
      <c r="F48" s="103"/>
    </row>
    <row r="49" spans="1:9" x14ac:dyDescent="0.25">
      <c r="A49" s="92" t="s">
        <v>475</v>
      </c>
      <c r="B49" s="102"/>
      <c r="C49" s="102"/>
      <c r="D49" s="106" t="s">
        <v>476</v>
      </c>
      <c r="E49" s="105"/>
      <c r="F49" s="103"/>
    </row>
    <row r="50" spans="1:9" x14ac:dyDescent="0.25">
      <c r="A50" s="92" t="s">
        <v>477</v>
      </c>
      <c r="B50" s="102">
        <v>152014558</v>
      </c>
      <c r="C50" s="102">
        <v>152014558</v>
      </c>
      <c r="D50" s="106" t="s">
        <v>478</v>
      </c>
      <c r="E50" s="105"/>
      <c r="F50" s="103"/>
    </row>
    <row r="51" spans="1:9" x14ac:dyDescent="0.25">
      <c r="A51" s="92" t="s">
        <v>479</v>
      </c>
      <c r="B51" s="102">
        <v>84924812</v>
      </c>
      <c r="C51" s="102">
        <v>84881794</v>
      </c>
      <c r="D51" s="106" t="s">
        <v>480</v>
      </c>
      <c r="E51" s="105"/>
      <c r="F51" s="103"/>
    </row>
    <row r="52" spans="1:9" ht="22.5" x14ac:dyDescent="0.25">
      <c r="A52" s="92" t="s">
        <v>481</v>
      </c>
      <c r="B52" s="102">
        <v>3883772</v>
      </c>
      <c r="C52" s="102">
        <v>3883772</v>
      </c>
      <c r="D52" s="106" t="s">
        <v>482</v>
      </c>
      <c r="E52" s="105"/>
      <c r="F52" s="103"/>
    </row>
    <row r="53" spans="1:9" x14ac:dyDescent="0.25">
      <c r="A53" s="92" t="s">
        <v>483</v>
      </c>
      <c r="B53" s="102"/>
      <c r="C53" s="102"/>
      <c r="D53" s="106" t="s">
        <v>484</v>
      </c>
      <c r="E53" s="105">
        <v>61335.11</v>
      </c>
      <c r="F53" s="105">
        <v>56612</v>
      </c>
      <c r="I53" s="167"/>
    </row>
    <row r="54" spans="1:9" x14ac:dyDescent="0.25">
      <c r="A54" s="92" t="s">
        <v>485</v>
      </c>
      <c r="B54" s="102"/>
      <c r="C54" s="102"/>
      <c r="D54" s="107"/>
      <c r="E54" s="105"/>
      <c r="F54" s="103"/>
    </row>
    <row r="55" spans="1:9" x14ac:dyDescent="0.25">
      <c r="A55" s="92" t="s">
        <v>486</v>
      </c>
      <c r="B55" s="102"/>
      <c r="C55" s="102"/>
      <c r="D55" s="104" t="s">
        <v>487</v>
      </c>
      <c r="E55" s="108">
        <f>SUM(E48:E53)</f>
        <v>61335.11</v>
      </c>
      <c r="F55" s="108">
        <f>SUM(F48:F53)</f>
        <v>56612</v>
      </c>
    </row>
    <row r="56" spans="1:9" x14ac:dyDescent="0.25">
      <c r="A56" s="92" t="s">
        <v>488</v>
      </c>
      <c r="B56" s="102"/>
      <c r="C56" s="102"/>
      <c r="D56" s="110" t="s">
        <v>489</v>
      </c>
      <c r="E56" s="108">
        <f>+E45+E55</f>
        <v>30008415.739999998</v>
      </c>
      <c r="F56" s="108">
        <f>+F45+F55</f>
        <v>53625381</v>
      </c>
    </row>
    <row r="57" spans="1:9" ht="22.5" x14ac:dyDescent="0.25">
      <c r="A57" s="86" t="s">
        <v>490</v>
      </c>
      <c r="B57" s="109">
        <f>SUM(B48:B56)</f>
        <v>240823142</v>
      </c>
      <c r="C57" s="109">
        <f>SUM(C48:C56)</f>
        <v>240780124</v>
      </c>
      <c r="D57" s="110" t="s">
        <v>491</v>
      </c>
      <c r="E57" s="105"/>
      <c r="F57" s="103"/>
    </row>
    <row r="58" spans="1:9" x14ac:dyDescent="0.25">
      <c r="A58" s="86" t="s">
        <v>492</v>
      </c>
      <c r="B58" s="109">
        <f>+B45+B57</f>
        <v>287685121.89999998</v>
      </c>
      <c r="C58" s="109">
        <f>+C45+C57</f>
        <v>297058924</v>
      </c>
      <c r="D58" s="110" t="s">
        <v>493</v>
      </c>
      <c r="E58" s="108">
        <f>SUM(E59:E61)</f>
        <v>165120282.72</v>
      </c>
      <c r="F58" s="108">
        <f>SUM(F59:F61)</f>
        <v>165120283</v>
      </c>
    </row>
    <row r="59" spans="1:9" x14ac:dyDescent="0.25">
      <c r="A59" s="111"/>
      <c r="B59" s="112"/>
      <c r="C59" s="112"/>
      <c r="D59" s="106" t="s">
        <v>494</v>
      </c>
      <c r="E59" s="105">
        <v>136923582.00999999</v>
      </c>
      <c r="F59" s="105">
        <v>136923582</v>
      </c>
    </row>
    <row r="60" spans="1:9" x14ac:dyDescent="0.25">
      <c r="A60" s="111"/>
      <c r="B60" s="114"/>
      <c r="C60" s="115"/>
      <c r="D60" s="106" t="s">
        <v>495</v>
      </c>
      <c r="E60" s="105">
        <v>28196700.710000001</v>
      </c>
      <c r="F60" s="105">
        <v>28196701</v>
      </c>
    </row>
    <row r="61" spans="1:9" x14ac:dyDescent="0.25">
      <c r="A61" s="111"/>
      <c r="B61" s="114"/>
      <c r="C61" s="115"/>
      <c r="D61" s="106" t="s">
        <v>496</v>
      </c>
      <c r="E61" s="105"/>
      <c r="F61" s="103"/>
    </row>
    <row r="62" spans="1:9" ht="22.5" x14ac:dyDescent="0.25">
      <c r="A62" s="111"/>
      <c r="B62" s="114"/>
      <c r="C62" s="115"/>
      <c r="D62" s="110" t="s">
        <v>497</v>
      </c>
      <c r="E62" s="108">
        <f>SUM(E63:E67)</f>
        <v>92556424.030000001</v>
      </c>
      <c r="F62" s="108">
        <f>SUM(F63:F67)</f>
        <v>78313260</v>
      </c>
      <c r="I62" s="167"/>
    </row>
    <row r="63" spans="1:9" x14ac:dyDescent="0.25">
      <c r="A63" s="111"/>
      <c r="B63" s="114"/>
      <c r="C63" s="115"/>
      <c r="D63" s="106" t="s">
        <v>498</v>
      </c>
      <c r="E63" s="551">
        <v>17136841</v>
      </c>
      <c r="F63" s="105">
        <v>10363166</v>
      </c>
    </row>
    <row r="64" spans="1:9" x14ac:dyDescent="0.25">
      <c r="A64" s="111"/>
      <c r="B64" s="114"/>
      <c r="C64" s="115"/>
      <c r="D64" s="106" t="s">
        <v>499</v>
      </c>
      <c r="E64" s="105">
        <v>25013860.579999998</v>
      </c>
      <c r="F64" s="105">
        <v>17544372</v>
      </c>
    </row>
    <row r="65" spans="1:9" x14ac:dyDescent="0.25">
      <c r="A65" s="111"/>
      <c r="B65" s="114"/>
      <c r="C65" s="115"/>
      <c r="D65" s="106" t="s">
        <v>500</v>
      </c>
      <c r="E65" s="105">
        <v>50395722.450000003</v>
      </c>
      <c r="F65" s="105">
        <v>50395722</v>
      </c>
    </row>
    <row r="66" spans="1:9" x14ac:dyDescent="0.25">
      <c r="A66" s="111"/>
      <c r="B66" s="116"/>
      <c r="C66" s="117"/>
      <c r="D66" s="106" t="s">
        <v>501</v>
      </c>
      <c r="E66" s="105">
        <v>0</v>
      </c>
      <c r="F66" s="105">
        <v>0</v>
      </c>
    </row>
    <row r="67" spans="1:9" x14ac:dyDescent="0.25">
      <c r="A67" s="111"/>
      <c r="B67" s="114"/>
      <c r="C67" s="117"/>
      <c r="D67" s="106" t="s">
        <v>502</v>
      </c>
      <c r="E67" s="105">
        <v>10000</v>
      </c>
      <c r="F67" s="105">
        <v>10000</v>
      </c>
    </row>
    <row r="68" spans="1:9" ht="22.5" x14ac:dyDescent="0.25">
      <c r="A68" s="111"/>
      <c r="B68" s="114"/>
      <c r="C68" s="117"/>
      <c r="D68" s="104" t="s">
        <v>503</v>
      </c>
      <c r="E68" s="108">
        <f>SUM(E69:E70)</f>
        <v>0</v>
      </c>
      <c r="F68" s="109">
        <v>0</v>
      </c>
    </row>
    <row r="69" spans="1:9" x14ac:dyDescent="0.25">
      <c r="A69" s="111"/>
      <c r="B69" s="118"/>
      <c r="C69" s="117"/>
      <c r="D69" s="106" t="s">
        <v>504</v>
      </c>
      <c r="E69" s="105"/>
      <c r="F69" s="103"/>
    </row>
    <row r="70" spans="1:9" x14ac:dyDescent="0.25">
      <c r="A70" s="111"/>
      <c r="B70" s="118"/>
      <c r="C70" s="117"/>
      <c r="D70" s="106" t="s">
        <v>505</v>
      </c>
      <c r="E70" s="105"/>
      <c r="F70" s="103"/>
    </row>
    <row r="71" spans="1:9" x14ac:dyDescent="0.25">
      <c r="A71" s="111"/>
      <c r="B71" s="118"/>
      <c r="C71" s="117"/>
      <c r="D71" s="104" t="s">
        <v>506</v>
      </c>
      <c r="E71" s="108">
        <f>+E58+E62+E68</f>
        <v>257676706.75</v>
      </c>
      <c r="F71" s="108">
        <f>+F58+F62+F68</f>
        <v>243433543</v>
      </c>
    </row>
    <row r="72" spans="1:9" x14ac:dyDescent="0.25">
      <c r="A72" s="119"/>
      <c r="B72" s="120"/>
      <c r="C72" s="121"/>
      <c r="D72" s="122" t="s">
        <v>507</v>
      </c>
      <c r="E72" s="123">
        <f>+E56+E71</f>
        <v>287685122.49000001</v>
      </c>
      <c r="F72" s="123">
        <f>+F56+F71</f>
        <v>297058924</v>
      </c>
      <c r="I72" s="167">
        <f>+B58-E72</f>
        <v>-0.59000003337860107</v>
      </c>
    </row>
    <row r="73" spans="1:9" x14ac:dyDescent="0.25">
      <c r="A73" s="186"/>
      <c r="B73" s="187"/>
      <c r="C73" s="187"/>
      <c r="D73" s="89"/>
      <c r="E73" s="178"/>
      <c r="F73" s="178"/>
    </row>
    <row r="74" spans="1:9" x14ac:dyDescent="0.25">
      <c r="A74" s="186"/>
      <c r="B74" s="187"/>
      <c r="C74" s="187"/>
      <c r="D74" s="89"/>
      <c r="E74" s="178"/>
      <c r="F74" s="178"/>
    </row>
    <row r="81" spans="1:6" x14ac:dyDescent="0.25">
      <c r="A81" s="175"/>
      <c r="B81" s="174"/>
      <c r="C81" s="185"/>
      <c r="D81" s="173"/>
      <c r="E81" s="174"/>
      <c r="F81" s="174"/>
    </row>
    <row r="82" spans="1:6" x14ac:dyDescent="0.25">
      <c r="A82" s="173"/>
      <c r="B82" s="174"/>
      <c r="C82" s="185"/>
      <c r="D82" s="173"/>
      <c r="E82" s="174"/>
      <c r="F82" s="174"/>
    </row>
  </sheetData>
  <mergeCells count="4">
    <mergeCell ref="A1:F1"/>
    <mergeCell ref="A2:F2"/>
    <mergeCell ref="A3:F3"/>
    <mergeCell ref="A4:F4"/>
  </mergeCells>
  <pageMargins left="1.33" right="0.31496062992125984" top="0.57999999999999996" bottom="0.47244094488188981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topLeftCell="A10" workbookViewId="0">
      <selection activeCell="E5" sqref="E5"/>
    </sheetView>
  </sheetViews>
  <sheetFormatPr baseColWidth="10" defaultRowHeight="15" x14ac:dyDescent="0.25"/>
  <cols>
    <col min="1" max="1" width="27.28515625" customWidth="1"/>
    <col min="2" max="2" width="15.28515625" customWidth="1"/>
    <col min="3" max="3" width="15.140625" customWidth="1"/>
    <col min="4" max="4" width="14.7109375" customWidth="1"/>
    <col min="6" max="6" width="17.140625" customWidth="1"/>
    <col min="7" max="7" width="14.85546875" customWidth="1"/>
    <col min="8" max="8" width="18.5703125" customWidth="1"/>
  </cols>
  <sheetData>
    <row r="1" spans="1:12" x14ac:dyDescent="0.25">
      <c r="A1" s="403" t="s">
        <v>389</v>
      </c>
      <c r="B1" s="404"/>
      <c r="C1" s="404"/>
      <c r="D1" s="404"/>
      <c r="E1" s="404"/>
      <c r="F1" s="404"/>
      <c r="G1" s="404"/>
      <c r="H1" s="405"/>
    </row>
    <row r="2" spans="1:12" x14ac:dyDescent="0.25">
      <c r="A2" s="403" t="s">
        <v>508</v>
      </c>
      <c r="B2" s="404"/>
      <c r="C2" s="404"/>
      <c r="D2" s="404"/>
      <c r="E2" s="404"/>
      <c r="F2" s="404"/>
      <c r="G2" s="404"/>
      <c r="H2" s="405"/>
    </row>
    <row r="3" spans="1:12" x14ac:dyDescent="0.25">
      <c r="A3" s="403" t="s">
        <v>585</v>
      </c>
      <c r="B3" s="404"/>
      <c r="C3" s="404"/>
      <c r="D3" s="404"/>
      <c r="E3" s="404"/>
      <c r="F3" s="404"/>
      <c r="G3" s="404"/>
      <c r="H3" s="405"/>
    </row>
    <row r="4" spans="1:12" x14ac:dyDescent="0.25">
      <c r="A4" s="406" t="s">
        <v>1</v>
      </c>
      <c r="B4" s="407"/>
      <c r="C4" s="407"/>
      <c r="D4" s="407"/>
      <c r="E4" s="407"/>
      <c r="F4" s="407"/>
      <c r="G4" s="407"/>
      <c r="H4" s="408"/>
    </row>
    <row r="5" spans="1:12" ht="45" x14ac:dyDescent="0.25">
      <c r="A5" s="125" t="s">
        <v>509</v>
      </c>
      <c r="B5" s="126" t="s">
        <v>584</v>
      </c>
      <c r="C5" s="126" t="s">
        <v>510</v>
      </c>
      <c r="D5" s="126" t="s">
        <v>511</v>
      </c>
      <c r="E5" s="126" t="s">
        <v>586</v>
      </c>
      <c r="F5" s="127" t="s">
        <v>512</v>
      </c>
      <c r="G5" s="126" t="s">
        <v>513</v>
      </c>
      <c r="H5" s="128" t="s">
        <v>514</v>
      </c>
    </row>
    <row r="6" spans="1:12" x14ac:dyDescent="0.25">
      <c r="A6" s="129" t="s">
        <v>515</v>
      </c>
      <c r="B6" s="130"/>
      <c r="C6" s="130"/>
      <c r="D6" s="130"/>
      <c r="E6" s="130"/>
      <c r="F6" s="130"/>
      <c r="G6" s="130"/>
      <c r="H6" s="131"/>
    </row>
    <row r="7" spans="1:12" x14ac:dyDescent="0.25">
      <c r="A7" s="132" t="s">
        <v>516</v>
      </c>
      <c r="B7" s="97"/>
      <c r="C7" s="97"/>
      <c r="D7" s="97"/>
      <c r="E7" s="97"/>
      <c r="F7" s="97"/>
      <c r="G7" s="97"/>
      <c r="H7" s="88"/>
    </row>
    <row r="8" spans="1:12" x14ac:dyDescent="0.25">
      <c r="A8" s="133" t="s">
        <v>517</v>
      </c>
      <c r="B8" s="97"/>
      <c r="C8" s="97"/>
      <c r="D8" s="97"/>
      <c r="E8" s="97"/>
      <c r="F8" s="97"/>
      <c r="G8" s="97"/>
      <c r="H8" s="88"/>
    </row>
    <row r="9" spans="1:12" x14ac:dyDescent="0.25">
      <c r="A9" s="133" t="s">
        <v>518</v>
      </c>
      <c r="B9" s="97"/>
      <c r="C9" s="97"/>
      <c r="D9" s="97"/>
      <c r="E9" s="97"/>
      <c r="F9" s="97"/>
      <c r="G9" s="97"/>
      <c r="H9" s="88"/>
    </row>
    <row r="10" spans="1:12" x14ac:dyDescent="0.25">
      <c r="A10" s="133" t="s">
        <v>519</v>
      </c>
      <c r="B10" s="97"/>
      <c r="C10" s="97"/>
      <c r="D10" s="97"/>
      <c r="E10" s="97"/>
      <c r="F10" s="97"/>
      <c r="G10" s="97"/>
      <c r="H10" s="88"/>
    </row>
    <row r="11" spans="1:12" x14ac:dyDescent="0.25">
      <c r="A11" s="134" t="s">
        <v>520</v>
      </c>
      <c r="B11" s="97"/>
      <c r="C11" s="97"/>
      <c r="D11" s="97"/>
      <c r="E11" s="97"/>
      <c r="F11" s="97"/>
      <c r="G11" s="97"/>
      <c r="H11" s="88"/>
    </row>
    <row r="12" spans="1:12" x14ac:dyDescent="0.25">
      <c r="A12" s="133" t="s">
        <v>521</v>
      </c>
      <c r="B12" s="97"/>
      <c r="C12" s="97"/>
      <c r="D12" s="97"/>
      <c r="E12" s="97"/>
      <c r="F12" s="97"/>
      <c r="G12" s="97"/>
      <c r="H12" s="88"/>
    </row>
    <row r="13" spans="1:12" x14ac:dyDescent="0.25">
      <c r="A13" s="133" t="s">
        <v>522</v>
      </c>
      <c r="B13" s="97"/>
      <c r="C13" s="97"/>
      <c r="D13" s="97"/>
      <c r="E13" s="97"/>
      <c r="F13" s="97"/>
      <c r="G13" s="97"/>
      <c r="H13" s="88"/>
    </row>
    <row r="14" spans="1:12" x14ac:dyDescent="0.25">
      <c r="A14" s="133" t="s">
        <v>523</v>
      </c>
      <c r="B14" s="97"/>
      <c r="C14" s="97"/>
      <c r="D14" s="97"/>
      <c r="E14" s="97"/>
      <c r="F14" s="97"/>
      <c r="G14" s="97"/>
      <c r="H14" s="88"/>
    </row>
    <row r="15" spans="1:12" x14ac:dyDescent="0.25">
      <c r="A15" s="134" t="s">
        <v>524</v>
      </c>
      <c r="B15" s="97">
        <v>53625381</v>
      </c>
      <c r="C15" s="97">
        <v>331399890</v>
      </c>
      <c r="D15" s="97">
        <v>355016855</v>
      </c>
      <c r="E15" s="97">
        <v>0</v>
      </c>
      <c r="F15" s="97">
        <f>+B15+C15-D15+E15</f>
        <v>30008416</v>
      </c>
      <c r="G15" s="97">
        <v>0</v>
      </c>
      <c r="H15" s="88">
        <v>0</v>
      </c>
      <c r="J15" s="384"/>
      <c r="K15" s="167"/>
      <c r="L15" s="167"/>
    </row>
    <row r="16" spans="1:12" ht="22.5" x14ac:dyDescent="0.25">
      <c r="A16" s="135" t="s">
        <v>525</v>
      </c>
      <c r="B16" s="97"/>
      <c r="C16" s="97"/>
      <c r="D16" s="97"/>
      <c r="E16" s="97"/>
      <c r="F16" s="97"/>
      <c r="G16" s="97"/>
      <c r="H16" s="88"/>
      <c r="K16" s="167"/>
    </row>
    <row r="17" spans="1:11" ht="22.5" x14ac:dyDescent="0.25">
      <c r="A17" s="136" t="s">
        <v>526</v>
      </c>
      <c r="B17" s="97"/>
      <c r="C17" s="97"/>
      <c r="D17" s="97"/>
      <c r="E17" s="97"/>
      <c r="F17" s="97"/>
      <c r="G17" s="97"/>
      <c r="H17" s="88"/>
    </row>
    <row r="18" spans="1:11" x14ac:dyDescent="0.25">
      <c r="A18" s="137" t="s">
        <v>527</v>
      </c>
      <c r="B18" s="97"/>
      <c r="C18" s="97"/>
      <c r="D18" s="97"/>
      <c r="E18" s="97"/>
      <c r="F18" s="97"/>
      <c r="G18" s="97"/>
      <c r="H18" s="88"/>
      <c r="K18" s="167"/>
    </row>
    <row r="19" spans="1:11" x14ac:dyDescent="0.25">
      <c r="A19" s="137" t="s">
        <v>528</v>
      </c>
      <c r="B19" s="97"/>
      <c r="C19" s="97"/>
      <c r="D19" s="97"/>
      <c r="E19" s="97"/>
      <c r="F19" s="97"/>
      <c r="G19" s="97"/>
      <c r="H19" s="88"/>
    </row>
    <row r="20" spans="1:11" x14ac:dyDescent="0.25">
      <c r="A20" s="137" t="s">
        <v>529</v>
      </c>
      <c r="B20" s="97"/>
      <c r="C20" s="97"/>
      <c r="D20" s="97"/>
      <c r="E20" s="97"/>
      <c r="F20" s="97"/>
      <c r="G20" s="97"/>
      <c r="H20" s="88"/>
    </row>
    <row r="21" spans="1:11" ht="22.5" x14ac:dyDescent="0.25">
      <c r="A21" s="134" t="s">
        <v>530</v>
      </c>
      <c r="B21" s="97"/>
      <c r="C21" s="97"/>
      <c r="D21" s="97"/>
      <c r="E21" s="97"/>
      <c r="F21" s="97"/>
      <c r="G21" s="97"/>
      <c r="H21" s="88"/>
    </row>
    <row r="22" spans="1:11" x14ac:dyDescent="0.25">
      <c r="A22" s="137" t="s">
        <v>531</v>
      </c>
      <c r="B22" s="97"/>
      <c r="C22" s="97"/>
      <c r="D22" s="97"/>
      <c r="E22" s="97"/>
      <c r="F22" s="97"/>
      <c r="G22" s="97"/>
      <c r="H22" s="88"/>
    </row>
    <row r="23" spans="1:11" x14ac:dyDescent="0.25">
      <c r="A23" s="137" t="s">
        <v>532</v>
      </c>
      <c r="B23" s="97"/>
      <c r="C23" s="97"/>
      <c r="D23" s="97"/>
      <c r="E23" s="97"/>
      <c r="F23" s="97"/>
      <c r="G23" s="97"/>
      <c r="H23" s="88"/>
    </row>
    <row r="24" spans="1:11" ht="22.5" x14ac:dyDescent="0.25">
      <c r="A24" s="138" t="s">
        <v>533</v>
      </c>
      <c r="B24" s="139"/>
      <c r="C24" s="139"/>
      <c r="D24" s="140"/>
      <c r="E24" s="139"/>
      <c r="F24" s="139"/>
      <c r="G24" s="140"/>
      <c r="H24" s="121"/>
    </row>
    <row r="25" spans="1:11" x14ac:dyDescent="0.25">
      <c r="A25" s="39"/>
      <c r="B25" s="141"/>
      <c r="C25" s="141"/>
      <c r="D25" s="39"/>
      <c r="E25" s="141"/>
      <c r="F25" s="141"/>
      <c r="G25" s="39"/>
      <c r="H25" s="39"/>
    </row>
    <row r="26" spans="1:11" ht="37.5" customHeight="1" x14ac:dyDescent="0.25">
      <c r="A26" s="409" t="s">
        <v>534</v>
      </c>
      <c r="B26" s="410"/>
      <c r="C26" s="410"/>
      <c r="D26" s="409"/>
      <c r="E26" s="410"/>
      <c r="F26" s="410"/>
      <c r="G26" s="409"/>
      <c r="H26" s="409"/>
    </row>
    <row r="27" spans="1:11" x14ac:dyDescent="0.25">
      <c r="A27" s="142" t="s">
        <v>535</v>
      </c>
      <c r="B27" s="143"/>
      <c r="C27" s="143"/>
      <c r="D27" s="144"/>
      <c r="E27" s="143"/>
      <c r="F27" s="143"/>
      <c r="G27" s="144"/>
      <c r="H27" s="144"/>
    </row>
    <row r="28" spans="1:11" x14ac:dyDescent="0.25">
      <c r="A28" s="145"/>
      <c r="B28" s="146"/>
      <c r="C28" s="147"/>
      <c r="D28" s="148"/>
      <c r="E28" s="146"/>
      <c r="F28" s="149"/>
      <c r="G28" s="150"/>
      <c r="H28" s="144"/>
    </row>
    <row r="29" spans="1:11" ht="45" x14ac:dyDescent="0.25">
      <c r="A29" s="151" t="s">
        <v>536</v>
      </c>
      <c r="B29" s="152" t="s">
        <v>537</v>
      </c>
      <c r="C29" s="153" t="s">
        <v>538</v>
      </c>
      <c r="D29" s="154" t="s">
        <v>539</v>
      </c>
      <c r="E29" s="153" t="s">
        <v>540</v>
      </c>
      <c r="F29" s="152" t="s">
        <v>541</v>
      </c>
      <c r="G29" s="155"/>
      <c r="H29" s="144"/>
    </row>
    <row r="30" spans="1:11" ht="22.5" x14ac:dyDescent="0.25">
      <c r="A30" s="156" t="s">
        <v>542</v>
      </c>
      <c r="B30" s="157"/>
      <c r="C30" s="157"/>
      <c r="D30" s="158"/>
      <c r="E30" s="157"/>
      <c r="F30" s="157"/>
      <c r="G30" s="159"/>
      <c r="H30" s="144"/>
    </row>
    <row r="31" spans="1:11" x14ac:dyDescent="0.25">
      <c r="A31" s="160" t="s">
        <v>543</v>
      </c>
      <c r="B31" s="161"/>
      <c r="C31" s="161"/>
      <c r="D31" s="162"/>
      <c r="E31" s="161"/>
      <c r="F31" s="161"/>
      <c r="G31" s="159"/>
      <c r="H31" s="144"/>
    </row>
    <row r="32" spans="1:11" x14ac:dyDescent="0.25">
      <c r="A32" s="160" t="s">
        <v>544</v>
      </c>
      <c r="B32" s="161"/>
      <c r="C32" s="161"/>
      <c r="D32" s="162"/>
      <c r="E32" s="161"/>
      <c r="F32" s="161"/>
      <c r="G32" s="159"/>
      <c r="H32" s="144"/>
    </row>
    <row r="33" spans="1:8" x14ac:dyDescent="0.25">
      <c r="A33" s="163" t="s">
        <v>545</v>
      </c>
      <c r="B33" s="164"/>
      <c r="C33" s="164"/>
      <c r="D33" s="165"/>
      <c r="E33" s="164"/>
      <c r="F33" s="164"/>
      <c r="G33" s="159"/>
      <c r="H33" s="144"/>
    </row>
    <row r="34" spans="1:8" x14ac:dyDescent="0.25">
      <c r="A34" s="166"/>
      <c r="B34" s="147"/>
      <c r="C34" s="147"/>
      <c r="D34" s="159"/>
      <c r="E34" s="147"/>
      <c r="F34" s="147"/>
      <c r="G34" s="159"/>
      <c r="H34" s="144"/>
    </row>
    <row r="40" spans="1:8" x14ac:dyDescent="0.25">
      <c r="C40" s="167"/>
      <c r="D40" s="167"/>
    </row>
  </sheetData>
  <mergeCells count="5">
    <mergeCell ref="A1:H1"/>
    <mergeCell ref="A2:H2"/>
    <mergeCell ref="A3:H3"/>
    <mergeCell ref="A4:H4"/>
    <mergeCell ref="A26:H26"/>
  </mergeCells>
  <pageMargins left="0.57999999999999996" right="0.70866141732283472" top="1.52" bottom="0.55118110236220474" header="0.31496062992125984" footer="0.31496062992125984"/>
  <pageSetup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workbookViewId="0">
      <selection activeCell="G6" sqref="G6"/>
    </sheetView>
  </sheetViews>
  <sheetFormatPr baseColWidth="10" defaultRowHeight="15" x14ac:dyDescent="0.25"/>
  <cols>
    <col min="1" max="1" width="24.7109375" customWidth="1"/>
    <col min="2" max="2" width="14.85546875" customWidth="1"/>
    <col min="3" max="3" width="11.42578125" customWidth="1"/>
    <col min="4" max="5" width="14.85546875" customWidth="1"/>
    <col min="6" max="6" width="15.140625" customWidth="1"/>
    <col min="7" max="7" width="15" customWidth="1"/>
    <col min="8" max="8" width="15.140625" customWidth="1"/>
    <col min="9" max="9" width="15" customWidth="1"/>
    <col min="10" max="10" width="14.85546875" customWidth="1"/>
    <col min="11" max="11" width="14.7109375" customWidth="1"/>
  </cols>
  <sheetData>
    <row r="1" spans="1:11" x14ac:dyDescent="0.25">
      <c r="A1" s="411" t="s">
        <v>389</v>
      </c>
      <c r="B1" s="412"/>
      <c r="C1" s="412"/>
      <c r="D1" s="412"/>
      <c r="E1" s="412"/>
      <c r="F1" s="412"/>
      <c r="G1" s="412"/>
      <c r="H1" s="412"/>
      <c r="I1" s="412"/>
      <c r="J1" s="412"/>
      <c r="K1" s="413"/>
    </row>
    <row r="2" spans="1:11" x14ac:dyDescent="0.25">
      <c r="A2" s="411" t="s">
        <v>556</v>
      </c>
      <c r="B2" s="412"/>
      <c r="C2" s="412"/>
      <c r="D2" s="412"/>
      <c r="E2" s="412"/>
      <c r="F2" s="412"/>
      <c r="G2" s="412"/>
      <c r="H2" s="412"/>
      <c r="I2" s="412"/>
      <c r="J2" s="412"/>
      <c r="K2" s="413"/>
    </row>
    <row r="3" spans="1:11" ht="15" customHeight="1" x14ac:dyDescent="0.25">
      <c r="A3" s="411" t="s">
        <v>579</v>
      </c>
      <c r="B3" s="412"/>
      <c r="C3" s="412"/>
      <c r="D3" s="412"/>
      <c r="E3" s="412"/>
      <c r="F3" s="412"/>
      <c r="G3" s="412"/>
      <c r="H3" s="412"/>
      <c r="I3" s="412"/>
      <c r="J3" s="412"/>
      <c r="K3" s="413"/>
    </row>
    <row r="4" spans="1:11" x14ac:dyDescent="0.25">
      <c r="A4" s="411" t="s">
        <v>1</v>
      </c>
      <c r="B4" s="412"/>
      <c r="C4" s="412"/>
      <c r="D4" s="412"/>
      <c r="E4" s="412"/>
      <c r="F4" s="412"/>
      <c r="G4" s="412"/>
      <c r="H4" s="412"/>
      <c r="I4" s="412"/>
      <c r="J4" s="412"/>
      <c r="K4" s="413"/>
    </row>
    <row r="5" spans="1:11" ht="78.75" x14ac:dyDescent="0.25">
      <c r="A5" s="172" t="s">
        <v>555</v>
      </c>
      <c r="B5" s="171" t="s">
        <v>554</v>
      </c>
      <c r="C5" s="171" t="s">
        <v>553</v>
      </c>
      <c r="D5" s="171" t="s">
        <v>552</v>
      </c>
      <c r="E5" s="171" t="s">
        <v>551</v>
      </c>
      <c r="F5" s="171" t="s">
        <v>550</v>
      </c>
      <c r="G5" s="171" t="s">
        <v>549</v>
      </c>
      <c r="H5" s="171" t="s">
        <v>548</v>
      </c>
      <c r="I5" s="171" t="s">
        <v>581</v>
      </c>
      <c r="J5" s="171" t="s">
        <v>582</v>
      </c>
      <c r="K5" s="171" t="s">
        <v>583</v>
      </c>
    </row>
    <row r="6" spans="1:11" ht="168.75" x14ac:dyDescent="0.25">
      <c r="A6" s="170" t="s">
        <v>547</v>
      </c>
      <c r="B6" s="169"/>
      <c r="C6" s="169"/>
      <c r="D6" s="169"/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</row>
    <row r="8" spans="1:11" x14ac:dyDescent="0.25">
      <c r="A8" t="s">
        <v>546</v>
      </c>
      <c r="B8" s="167"/>
      <c r="C8" s="167"/>
      <c r="E8" s="167"/>
      <c r="F8" s="167"/>
    </row>
    <row r="9" spans="1:11" x14ac:dyDescent="0.25">
      <c r="B9" s="167"/>
      <c r="C9" s="167"/>
      <c r="E9" s="167"/>
      <c r="F9" s="167"/>
    </row>
    <row r="10" spans="1:11" x14ac:dyDescent="0.25">
      <c r="B10" s="167"/>
      <c r="C10" s="167"/>
      <c r="E10" s="167"/>
      <c r="F10" s="167"/>
    </row>
    <row r="11" spans="1:11" x14ac:dyDescent="0.25">
      <c r="B11" s="167"/>
      <c r="C11" s="167"/>
      <c r="E11" s="167"/>
      <c r="F11" s="167"/>
    </row>
    <row r="12" spans="1:11" x14ac:dyDescent="0.25">
      <c r="B12" s="167"/>
      <c r="C12" s="167"/>
      <c r="E12" s="167"/>
      <c r="F12" s="167"/>
    </row>
    <row r="13" spans="1:11" x14ac:dyDescent="0.25">
      <c r="B13" s="167"/>
      <c r="C13" s="167"/>
      <c r="E13" s="167"/>
      <c r="F13" s="167"/>
    </row>
    <row r="14" spans="1:11" x14ac:dyDescent="0.25">
      <c r="B14" s="167"/>
      <c r="C14" s="167"/>
      <c r="E14" s="167"/>
      <c r="F14" s="167"/>
    </row>
    <row r="15" spans="1:11" x14ac:dyDescent="0.25">
      <c r="B15" s="167"/>
      <c r="C15" s="167"/>
      <c r="E15" s="167"/>
      <c r="F15" s="167"/>
    </row>
    <row r="16" spans="1:11" x14ac:dyDescent="0.25">
      <c r="A16" s="188"/>
      <c r="B16" s="167"/>
      <c r="C16" s="167"/>
      <c r="E16" s="167"/>
      <c r="F16" s="167"/>
    </row>
    <row r="17" spans="2:6" x14ac:dyDescent="0.25">
      <c r="B17" s="167"/>
      <c r="C17" s="167"/>
      <c r="E17" s="167"/>
      <c r="F17" s="167"/>
    </row>
    <row r="18" spans="2:6" x14ac:dyDescent="0.25">
      <c r="B18" s="167"/>
      <c r="C18" s="167"/>
      <c r="E18" s="167"/>
      <c r="F18" s="167"/>
    </row>
    <row r="19" spans="2:6" x14ac:dyDescent="0.25">
      <c r="B19" s="167"/>
      <c r="C19" s="167"/>
      <c r="E19" s="167"/>
      <c r="F19" s="167"/>
    </row>
    <row r="20" spans="2:6" x14ac:dyDescent="0.25">
      <c r="B20" s="167"/>
      <c r="C20" s="167"/>
      <c r="E20" s="167"/>
      <c r="F20" s="167"/>
    </row>
    <row r="21" spans="2:6" x14ac:dyDescent="0.25">
      <c r="B21" s="167"/>
      <c r="C21" s="167"/>
      <c r="E21" s="167"/>
      <c r="F21" s="167"/>
    </row>
    <row r="22" spans="2:6" x14ac:dyDescent="0.25">
      <c r="B22" s="167"/>
      <c r="C22" s="167"/>
      <c r="E22" s="167"/>
      <c r="F22" s="167"/>
    </row>
    <row r="23" spans="2:6" x14ac:dyDescent="0.25">
      <c r="E23" s="167"/>
      <c r="F23" s="167"/>
    </row>
    <row r="24" spans="2:6" x14ac:dyDescent="0.25">
      <c r="E24" s="167"/>
      <c r="F24" s="167"/>
    </row>
    <row r="25" spans="2:6" x14ac:dyDescent="0.25">
      <c r="B25" s="167"/>
      <c r="C25" s="167"/>
      <c r="E25" s="167"/>
      <c r="F25" s="167"/>
    </row>
    <row r="26" spans="2:6" x14ac:dyDescent="0.25">
      <c r="B26" s="167"/>
      <c r="C26" s="167"/>
      <c r="E26" s="167"/>
      <c r="F26" s="167"/>
    </row>
    <row r="27" spans="2:6" x14ac:dyDescent="0.25">
      <c r="B27" s="167"/>
      <c r="C27" s="167"/>
      <c r="E27" s="167"/>
      <c r="F27" s="167"/>
    </row>
    <row r="28" spans="2:6" x14ac:dyDescent="0.25">
      <c r="B28" s="167"/>
      <c r="C28" s="167"/>
      <c r="E28" s="167"/>
      <c r="F28" s="167"/>
    </row>
    <row r="29" spans="2:6" x14ac:dyDescent="0.25">
      <c r="B29" s="167"/>
      <c r="C29" s="167"/>
      <c r="E29" s="167"/>
      <c r="F29" s="167"/>
    </row>
    <row r="30" spans="2:6" x14ac:dyDescent="0.25">
      <c r="B30" s="167"/>
      <c r="C30" s="167"/>
      <c r="E30" s="167"/>
      <c r="F30" s="167"/>
    </row>
    <row r="31" spans="2:6" x14ac:dyDescent="0.25">
      <c r="B31" s="167"/>
      <c r="C31" s="167"/>
      <c r="E31" s="167"/>
      <c r="F31" s="167"/>
    </row>
    <row r="32" spans="2:6" x14ac:dyDescent="0.25">
      <c r="B32" s="167"/>
      <c r="C32" s="167"/>
      <c r="E32" s="167"/>
      <c r="F32" s="167"/>
    </row>
    <row r="33" spans="2:6" x14ac:dyDescent="0.25">
      <c r="B33" s="167"/>
      <c r="C33" s="167"/>
      <c r="E33" s="167"/>
      <c r="F33" s="167"/>
    </row>
    <row r="34" spans="2:6" x14ac:dyDescent="0.25">
      <c r="B34" s="167"/>
      <c r="C34" s="167"/>
      <c r="E34" s="167"/>
      <c r="F34" s="167"/>
    </row>
  </sheetData>
  <mergeCells count="4">
    <mergeCell ref="A1:K1"/>
    <mergeCell ref="A2:K2"/>
    <mergeCell ref="A3:K3"/>
    <mergeCell ref="A4:K4"/>
  </mergeCells>
  <pageMargins left="1.1000000000000001" right="0.70866141732283472" top="1.1399999999999999" bottom="0.74803149606299213" header="0.3" footer="0.31496062992125984"/>
  <pageSetup scale="6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3"/>
  <sheetViews>
    <sheetView showGridLines="0" view="pageBreakPreview" zoomScaleNormal="100" zoomScaleSheetLayoutView="100" workbookViewId="0">
      <selection activeCell="B24" sqref="B24"/>
    </sheetView>
  </sheetViews>
  <sheetFormatPr baseColWidth="10" defaultRowHeight="15" x14ac:dyDescent="0.25"/>
  <cols>
    <col min="2" max="2" width="69.7109375" bestFit="1" customWidth="1"/>
    <col min="3" max="3" width="13.7109375" style="231" customWidth="1"/>
    <col min="4" max="4" width="15.7109375" style="231" customWidth="1"/>
    <col min="5" max="5" width="13.42578125" style="231" customWidth="1"/>
    <col min="6" max="6" width="15.85546875" bestFit="1" customWidth="1"/>
    <col min="7" max="7" width="16.42578125" bestFit="1" customWidth="1"/>
    <col min="8" max="8" width="15.140625" bestFit="1" customWidth="1"/>
  </cols>
  <sheetData>
    <row r="1" spans="1:8" x14ac:dyDescent="0.25">
      <c r="A1" s="425" t="s">
        <v>22</v>
      </c>
      <c r="B1" s="426"/>
      <c r="C1" s="426"/>
      <c r="D1" s="426"/>
      <c r="E1" s="427"/>
    </row>
    <row r="2" spans="1:8" x14ac:dyDescent="0.25">
      <c r="A2" s="428" t="s">
        <v>0</v>
      </c>
      <c r="B2" s="429"/>
      <c r="C2" s="429"/>
      <c r="D2" s="429"/>
      <c r="E2" s="430"/>
    </row>
    <row r="3" spans="1:8" x14ac:dyDescent="0.25">
      <c r="A3" s="428" t="s">
        <v>579</v>
      </c>
      <c r="B3" s="429"/>
      <c r="C3" s="429"/>
      <c r="D3" s="429"/>
      <c r="E3" s="430"/>
    </row>
    <row r="4" spans="1:8" x14ac:dyDescent="0.25">
      <c r="A4" s="431" t="s">
        <v>1</v>
      </c>
      <c r="B4" s="432"/>
      <c r="C4" s="432"/>
      <c r="D4" s="432"/>
      <c r="E4" s="433"/>
    </row>
    <row r="5" spans="1:8" ht="8.25" customHeight="1" x14ac:dyDescent="0.25">
      <c r="A5" s="12"/>
      <c r="B5" s="12"/>
      <c r="C5" s="213"/>
      <c r="D5" s="213"/>
      <c r="E5" s="213"/>
    </row>
    <row r="6" spans="1:8" x14ac:dyDescent="0.25">
      <c r="A6" s="425" t="s">
        <v>2</v>
      </c>
      <c r="B6" s="427"/>
      <c r="C6" s="214" t="s">
        <v>3</v>
      </c>
      <c r="D6" s="434" t="s">
        <v>5</v>
      </c>
      <c r="E6" s="214" t="s">
        <v>6</v>
      </c>
    </row>
    <row r="7" spans="1:8" x14ac:dyDescent="0.25">
      <c r="A7" s="431"/>
      <c r="B7" s="433"/>
      <c r="C7" s="215" t="s">
        <v>4</v>
      </c>
      <c r="D7" s="435"/>
      <c r="E7" s="215" t="s">
        <v>7</v>
      </c>
    </row>
    <row r="8" spans="1:8" x14ac:dyDescent="0.25">
      <c r="A8" s="13"/>
      <c r="B8" s="14"/>
      <c r="C8" s="216"/>
      <c r="D8" s="216"/>
      <c r="E8" s="216"/>
    </row>
    <row r="9" spans="1:8" x14ac:dyDescent="0.25">
      <c r="A9" s="15"/>
      <c r="B9" s="16" t="s">
        <v>8</v>
      </c>
      <c r="C9" s="217">
        <f>SUM(C10:C12)</f>
        <v>587168044</v>
      </c>
      <c r="D9" s="217">
        <f>SUM(D10:D12)</f>
        <v>272641862.81999999</v>
      </c>
      <c r="E9" s="217">
        <f>SUM(E10:E12)</f>
        <v>272641862.81999999</v>
      </c>
      <c r="F9" s="9"/>
      <c r="G9" s="8"/>
    </row>
    <row r="10" spans="1:8" x14ac:dyDescent="0.25">
      <c r="A10" s="15"/>
      <c r="B10" s="17" t="s">
        <v>9</v>
      </c>
      <c r="C10" s="218">
        <f>+FORMATO5!D90</f>
        <v>587168044</v>
      </c>
      <c r="D10" s="218">
        <f>+FORMATO5!G48</f>
        <v>272641862.81999999</v>
      </c>
      <c r="E10" s="218">
        <f>+FORMATO5!H48</f>
        <v>272641862.81999999</v>
      </c>
      <c r="F10" s="8"/>
    </row>
    <row r="11" spans="1:8" x14ac:dyDescent="0.25">
      <c r="A11" s="15"/>
      <c r="B11" s="17" t="s">
        <v>10</v>
      </c>
      <c r="C11" s="218">
        <v>0</v>
      </c>
      <c r="D11" s="218">
        <f>+FORMATO5!G54</f>
        <v>0</v>
      </c>
      <c r="E11" s="218">
        <f>+FORMATO5!H54</f>
        <v>0</v>
      </c>
    </row>
    <row r="12" spans="1:8" x14ac:dyDescent="0.25">
      <c r="A12" s="15"/>
      <c r="B12" s="17" t="s">
        <v>11</v>
      </c>
      <c r="C12" s="218">
        <v>0</v>
      </c>
      <c r="D12" s="218">
        <v>0</v>
      </c>
      <c r="E12" s="218">
        <v>0</v>
      </c>
    </row>
    <row r="13" spans="1:8" x14ac:dyDescent="0.25">
      <c r="A13" s="15"/>
      <c r="B13" s="18"/>
      <c r="C13" s="218"/>
      <c r="D13" s="218"/>
      <c r="E13" s="218"/>
    </row>
    <row r="14" spans="1:8" x14ac:dyDescent="0.25">
      <c r="A14" s="15"/>
      <c r="B14" s="16" t="s">
        <v>12</v>
      </c>
      <c r="C14" s="217">
        <f>SUM(C15:C16)</f>
        <v>587168044</v>
      </c>
      <c r="D14" s="217">
        <f>SUM(D15:D16)</f>
        <v>255548040.66</v>
      </c>
      <c r="E14" s="217">
        <f>SUM(E15:E16)</f>
        <v>240910700.47999999</v>
      </c>
      <c r="F14" s="167"/>
      <c r="G14" s="10"/>
    </row>
    <row r="15" spans="1:8" x14ac:dyDescent="0.25">
      <c r="A15" s="15"/>
      <c r="B15" s="17" t="s">
        <v>13</v>
      </c>
      <c r="C15" s="219">
        <f>+FORMATO6A!C9</f>
        <v>587168044</v>
      </c>
      <c r="D15" s="218">
        <f>+FORMATO6A!F9</f>
        <v>255548040.66</v>
      </c>
      <c r="E15" s="218">
        <f>+FORMATO6A!G9</f>
        <v>240910700.47999999</v>
      </c>
      <c r="F15" s="167"/>
      <c r="G15" s="167"/>
      <c r="H15" s="167"/>
    </row>
    <row r="16" spans="1:8" x14ac:dyDescent="0.25">
      <c r="A16" s="15"/>
      <c r="B16" s="17" t="s">
        <v>14</v>
      </c>
      <c r="C16" s="218">
        <v>0</v>
      </c>
      <c r="D16" s="218">
        <f>+FORMATO6A!F90</f>
        <v>0</v>
      </c>
      <c r="E16" s="218">
        <f>+FORMATO6A!G90</f>
        <v>0</v>
      </c>
    </row>
    <row r="17" spans="1:8" x14ac:dyDescent="0.25">
      <c r="A17" s="15"/>
      <c r="B17" s="18"/>
      <c r="C17" s="218"/>
      <c r="D17" s="218"/>
      <c r="E17" s="218"/>
    </row>
    <row r="18" spans="1:8" x14ac:dyDescent="0.25">
      <c r="A18" s="15"/>
      <c r="B18" s="70" t="s">
        <v>15</v>
      </c>
      <c r="C18" s="221">
        <v>0</v>
      </c>
      <c r="D18" s="220">
        <v>0</v>
      </c>
      <c r="E18" s="218">
        <v>0</v>
      </c>
    </row>
    <row r="19" spans="1:8" x14ac:dyDescent="0.25">
      <c r="A19" s="15"/>
      <c r="B19" s="71" t="s">
        <v>16</v>
      </c>
      <c r="C19" s="221"/>
      <c r="D19" s="220"/>
      <c r="E19" s="218"/>
      <c r="G19" s="9"/>
      <c r="H19" s="9"/>
    </row>
    <row r="20" spans="1:8" x14ac:dyDescent="0.25">
      <c r="A20" s="420"/>
      <c r="B20" s="71" t="s">
        <v>17</v>
      </c>
      <c r="C20" s="221"/>
      <c r="D20" s="424"/>
      <c r="E20" s="423"/>
      <c r="G20" s="9"/>
      <c r="H20" s="9"/>
    </row>
    <row r="21" spans="1:8" x14ac:dyDescent="0.25">
      <c r="A21" s="420"/>
      <c r="B21" s="17" t="s">
        <v>18</v>
      </c>
      <c r="C21" s="218"/>
      <c r="D21" s="423"/>
      <c r="E21" s="423"/>
      <c r="G21" s="9"/>
      <c r="H21" s="9"/>
    </row>
    <row r="22" spans="1:8" x14ac:dyDescent="0.25">
      <c r="A22" s="15"/>
      <c r="B22" s="18"/>
      <c r="C22" s="218"/>
      <c r="D22" s="218"/>
      <c r="E22" s="218"/>
      <c r="G22" s="9"/>
      <c r="H22" s="9"/>
    </row>
    <row r="23" spans="1:8" x14ac:dyDescent="0.25">
      <c r="A23" s="420"/>
      <c r="B23" s="20" t="s">
        <v>563</v>
      </c>
      <c r="C23" s="218">
        <f>+C9-C14+C18</f>
        <v>0</v>
      </c>
      <c r="D23" s="286">
        <f>+D9-D14+D18</f>
        <v>17093822.159999996</v>
      </c>
      <c r="E23" s="286">
        <f>+E9-E14+E18</f>
        <v>31731162.340000004</v>
      </c>
      <c r="F23" s="167"/>
    </row>
    <row r="24" spans="1:8" x14ac:dyDescent="0.25">
      <c r="A24" s="420"/>
      <c r="B24" s="16" t="s">
        <v>19</v>
      </c>
      <c r="C24" s="218">
        <f>+C23-C12</f>
        <v>0</v>
      </c>
      <c r="D24" s="286">
        <f>+D23-D12</f>
        <v>17093822.159999996</v>
      </c>
      <c r="E24" s="286">
        <f>+E23-E12</f>
        <v>31731162.340000004</v>
      </c>
    </row>
    <row r="25" spans="1:8" x14ac:dyDescent="0.25">
      <c r="A25" s="420"/>
      <c r="B25" s="18"/>
      <c r="C25" s="218"/>
      <c r="D25" s="286"/>
      <c r="E25" s="286"/>
    </row>
    <row r="26" spans="1:8" x14ac:dyDescent="0.25">
      <c r="A26" s="420"/>
      <c r="B26" s="16" t="s">
        <v>20</v>
      </c>
      <c r="C26" s="423">
        <f>+C24-C18</f>
        <v>0</v>
      </c>
      <c r="D26" s="417">
        <f>+D24-D18</f>
        <v>17093822.159999996</v>
      </c>
      <c r="E26" s="417">
        <f>+E24-E18</f>
        <v>31731162.340000004</v>
      </c>
    </row>
    <row r="27" spans="1:8" x14ac:dyDescent="0.25">
      <c r="A27" s="420"/>
      <c r="B27" s="16" t="s">
        <v>21</v>
      </c>
      <c r="C27" s="423"/>
      <c r="D27" s="417"/>
      <c r="E27" s="417"/>
    </row>
    <row r="28" spans="1:8" x14ac:dyDescent="0.25">
      <c r="A28" s="15"/>
      <c r="B28" s="16"/>
      <c r="C28" s="222"/>
      <c r="D28" s="222"/>
      <c r="E28" s="222"/>
    </row>
    <row r="29" spans="1:8" x14ac:dyDescent="0.25">
      <c r="A29" s="72"/>
      <c r="B29" s="73"/>
      <c r="C29" s="223"/>
      <c r="D29" s="223"/>
      <c r="E29" s="223"/>
    </row>
    <row r="30" spans="1:8" ht="9" customHeight="1" x14ac:dyDescent="0.25">
      <c r="A30" s="74"/>
      <c r="B30" s="75"/>
      <c r="C30" s="224"/>
      <c r="D30" s="224"/>
      <c r="E30" s="224"/>
    </row>
    <row r="31" spans="1:8" x14ac:dyDescent="0.25">
      <c r="A31" s="415" t="s">
        <v>23</v>
      </c>
      <c r="B31" s="416"/>
      <c r="C31" s="225" t="s">
        <v>24</v>
      </c>
      <c r="D31" s="225" t="s">
        <v>5</v>
      </c>
      <c r="E31" s="226" t="s">
        <v>7</v>
      </c>
    </row>
    <row r="32" spans="1:8" x14ac:dyDescent="0.25">
      <c r="A32" s="420"/>
      <c r="B32" s="16" t="s">
        <v>25</v>
      </c>
      <c r="C32" s="227">
        <f>SUM(C33:C34)</f>
        <v>0</v>
      </c>
      <c r="D32" s="227">
        <v>0</v>
      </c>
      <c r="E32" s="227">
        <v>0</v>
      </c>
    </row>
    <row r="33" spans="1:5" x14ac:dyDescent="0.25">
      <c r="A33" s="420"/>
      <c r="B33" s="17" t="s">
        <v>26</v>
      </c>
      <c r="C33" s="222"/>
      <c r="D33" s="222"/>
      <c r="E33" s="222"/>
    </row>
    <row r="34" spans="1:5" x14ac:dyDescent="0.25">
      <c r="A34" s="420"/>
      <c r="B34" s="17" t="s">
        <v>27</v>
      </c>
      <c r="C34" s="222"/>
      <c r="D34" s="222"/>
      <c r="E34" s="222"/>
    </row>
    <row r="35" spans="1:5" x14ac:dyDescent="0.25">
      <c r="A35" s="15"/>
      <c r="B35" s="18"/>
      <c r="C35" s="222"/>
      <c r="D35" s="222"/>
      <c r="E35" s="222"/>
    </row>
    <row r="36" spans="1:5" x14ac:dyDescent="0.25">
      <c r="A36" s="15"/>
      <c r="B36" s="16" t="s">
        <v>28</v>
      </c>
      <c r="C36" s="227">
        <f>+C26+C32</f>
        <v>0</v>
      </c>
      <c r="D36" s="287">
        <f>+D26+D32</f>
        <v>17093822.159999996</v>
      </c>
      <c r="E36" s="287">
        <f>+E26+E32</f>
        <v>31731162.340000004</v>
      </c>
    </row>
    <row r="37" spans="1:5" x14ac:dyDescent="0.25">
      <c r="A37" s="15"/>
      <c r="B37" s="16"/>
      <c r="C37" s="222"/>
      <c r="D37" s="222"/>
      <c r="E37" s="222"/>
    </row>
    <row r="38" spans="1:5" ht="9.75" customHeight="1" x14ac:dyDescent="0.25">
      <c r="A38" s="74"/>
      <c r="B38" s="75"/>
      <c r="C38" s="224"/>
      <c r="D38" s="224"/>
      <c r="E38" s="224"/>
    </row>
    <row r="39" spans="1:5" x14ac:dyDescent="0.25">
      <c r="A39" s="415" t="s">
        <v>23</v>
      </c>
      <c r="B39" s="416"/>
      <c r="C39" s="225" t="s">
        <v>24</v>
      </c>
      <c r="D39" s="225" t="s">
        <v>5</v>
      </c>
      <c r="E39" s="226" t="s">
        <v>7</v>
      </c>
    </row>
    <row r="40" spans="1:5" x14ac:dyDescent="0.25">
      <c r="A40" s="15"/>
      <c r="B40" s="16" t="s">
        <v>29</v>
      </c>
      <c r="C40" s="227">
        <f>SUM(C41:C42)</f>
        <v>0</v>
      </c>
      <c r="D40" s="227">
        <f>SUM(D41:D42)</f>
        <v>0</v>
      </c>
      <c r="E40" s="227">
        <f>SUM(E41:E42)</f>
        <v>0</v>
      </c>
    </row>
    <row r="41" spans="1:5" x14ac:dyDescent="0.25">
      <c r="A41" s="420"/>
      <c r="B41" s="17" t="s">
        <v>30</v>
      </c>
      <c r="C41" s="222"/>
      <c r="D41" s="414"/>
      <c r="E41" s="414"/>
    </row>
    <row r="42" spans="1:5" x14ac:dyDescent="0.25">
      <c r="A42" s="420"/>
      <c r="B42" s="17" t="s">
        <v>31</v>
      </c>
      <c r="C42" s="222"/>
      <c r="D42" s="414"/>
      <c r="E42" s="414"/>
    </row>
    <row r="43" spans="1:5" x14ac:dyDescent="0.25">
      <c r="A43" s="420"/>
      <c r="B43" s="17" t="s">
        <v>32</v>
      </c>
      <c r="C43" s="222"/>
      <c r="D43" s="414"/>
      <c r="E43" s="414"/>
    </row>
    <row r="44" spans="1:5" x14ac:dyDescent="0.25">
      <c r="A44" s="420"/>
      <c r="B44" s="16" t="s">
        <v>33</v>
      </c>
      <c r="C44" s="227">
        <f>SUM(C45:C46)</f>
        <v>0</v>
      </c>
      <c r="D44" s="227">
        <f>SUM(D45:D46)</f>
        <v>0</v>
      </c>
      <c r="E44" s="227">
        <f>SUM(E45:E46)</f>
        <v>0</v>
      </c>
    </row>
    <row r="45" spans="1:5" x14ac:dyDescent="0.25">
      <c r="A45" s="420"/>
      <c r="B45" s="17" t="s">
        <v>34</v>
      </c>
      <c r="C45" s="222"/>
      <c r="D45" s="222"/>
      <c r="E45" s="222"/>
    </row>
    <row r="46" spans="1:5" x14ac:dyDescent="0.25">
      <c r="A46" s="420"/>
      <c r="B46" s="17" t="s">
        <v>35</v>
      </c>
      <c r="C46" s="222"/>
      <c r="D46" s="222"/>
      <c r="E46" s="222"/>
    </row>
    <row r="47" spans="1:5" x14ac:dyDescent="0.25">
      <c r="A47" s="15"/>
      <c r="B47" s="18"/>
      <c r="C47" s="222"/>
      <c r="D47" s="222"/>
      <c r="E47" s="222"/>
    </row>
    <row r="48" spans="1:5" ht="15" customHeight="1" x14ac:dyDescent="0.25">
      <c r="A48" s="15"/>
      <c r="B48" s="20" t="s">
        <v>36</v>
      </c>
      <c r="C48" s="227">
        <f>+C40-C44</f>
        <v>0</v>
      </c>
      <c r="D48" s="227">
        <f>+D40+D44</f>
        <v>0</v>
      </c>
      <c r="E48" s="227">
        <f>+E40+E44</f>
        <v>0</v>
      </c>
    </row>
    <row r="49" spans="1:6" ht="9.75" customHeight="1" x14ac:dyDescent="0.25">
      <c r="A49" s="74"/>
      <c r="B49" s="75"/>
      <c r="C49" s="224"/>
      <c r="D49" s="224"/>
      <c r="E49" s="224"/>
    </row>
    <row r="50" spans="1:6" x14ac:dyDescent="0.25">
      <c r="A50" s="415" t="s">
        <v>23</v>
      </c>
      <c r="B50" s="416"/>
      <c r="C50" s="225" t="s">
        <v>24</v>
      </c>
      <c r="D50" s="225" t="s">
        <v>5</v>
      </c>
      <c r="E50" s="226" t="s">
        <v>7</v>
      </c>
    </row>
    <row r="51" spans="1:6" x14ac:dyDescent="0.25">
      <c r="A51" s="420"/>
      <c r="B51" s="422" t="s">
        <v>9</v>
      </c>
      <c r="C51" s="418">
        <f>+C10</f>
        <v>587168044</v>
      </c>
      <c r="D51" s="418">
        <f>+D10</f>
        <v>272641862.81999999</v>
      </c>
      <c r="E51" s="418">
        <f>+E10</f>
        <v>272641862.81999999</v>
      </c>
    </row>
    <row r="52" spans="1:6" x14ac:dyDescent="0.25">
      <c r="A52" s="420"/>
      <c r="B52" s="422"/>
      <c r="C52" s="419"/>
      <c r="D52" s="419"/>
      <c r="E52" s="419"/>
    </row>
    <row r="53" spans="1:6" x14ac:dyDescent="0.25">
      <c r="A53" s="420"/>
      <c r="B53" s="21" t="s">
        <v>37</v>
      </c>
      <c r="C53" s="222">
        <f>+C54+C55</f>
        <v>0</v>
      </c>
      <c r="D53" s="222">
        <v>0</v>
      </c>
      <c r="E53" s="222">
        <v>0</v>
      </c>
    </row>
    <row r="54" spans="1:6" x14ac:dyDescent="0.25">
      <c r="A54" s="420"/>
      <c r="B54" s="22" t="s">
        <v>38</v>
      </c>
      <c r="C54" s="222">
        <v>0</v>
      </c>
      <c r="D54" s="222">
        <v>0</v>
      </c>
      <c r="E54" s="222">
        <v>0</v>
      </c>
    </row>
    <row r="55" spans="1:6" x14ac:dyDescent="0.25">
      <c r="A55" s="420"/>
      <c r="B55" s="22" t="s">
        <v>34</v>
      </c>
      <c r="C55" s="222">
        <v>0</v>
      </c>
      <c r="D55" s="222">
        <v>0</v>
      </c>
      <c r="E55" s="222">
        <v>0</v>
      </c>
    </row>
    <row r="56" spans="1:6" x14ac:dyDescent="0.25">
      <c r="A56" s="420"/>
      <c r="B56" s="23"/>
      <c r="C56" s="222"/>
      <c r="D56" s="222"/>
      <c r="E56" s="222"/>
    </row>
    <row r="57" spans="1:6" x14ac:dyDescent="0.25">
      <c r="A57" s="15"/>
      <c r="B57" s="24" t="s">
        <v>13</v>
      </c>
      <c r="C57" s="222">
        <f>+C15</f>
        <v>587168044</v>
      </c>
      <c r="D57" s="222">
        <f>+D15</f>
        <v>255548040.66</v>
      </c>
      <c r="E57" s="222">
        <f>+E15</f>
        <v>240910700.47999999</v>
      </c>
    </row>
    <row r="58" spans="1:6" x14ac:dyDescent="0.25">
      <c r="A58" s="15"/>
      <c r="B58" s="25"/>
      <c r="C58" s="222"/>
      <c r="D58" s="222"/>
      <c r="E58" s="222"/>
    </row>
    <row r="59" spans="1:6" x14ac:dyDescent="0.25">
      <c r="A59" s="15"/>
      <c r="B59" s="24" t="s">
        <v>16</v>
      </c>
      <c r="C59" s="228"/>
      <c r="D59" s="222">
        <v>0</v>
      </c>
      <c r="E59" s="222">
        <v>0</v>
      </c>
    </row>
    <row r="60" spans="1:6" x14ac:dyDescent="0.25">
      <c r="A60" s="15"/>
      <c r="B60" s="25"/>
      <c r="C60" s="222"/>
      <c r="D60" s="222"/>
      <c r="E60" s="222"/>
    </row>
    <row r="61" spans="1:6" x14ac:dyDescent="0.25">
      <c r="A61" s="420"/>
      <c r="B61" s="26" t="s">
        <v>39</v>
      </c>
      <c r="C61" s="222">
        <f>+C51+C53-C57-+C59</f>
        <v>0</v>
      </c>
      <c r="D61" s="288">
        <f>+D51+D53-D57-+D59</f>
        <v>17093822.159999996</v>
      </c>
      <c r="E61" s="288">
        <f>+E51+E53-E57-+E59</f>
        <v>31731162.340000004</v>
      </c>
    </row>
    <row r="62" spans="1:6" x14ac:dyDescent="0.25">
      <c r="A62" s="420"/>
      <c r="B62" s="26" t="s">
        <v>40</v>
      </c>
      <c r="C62" s="222">
        <f>+C51-C57</f>
        <v>0</v>
      </c>
      <c r="D62" s="288">
        <f>+D51-D57</f>
        <v>17093822.159999996</v>
      </c>
      <c r="E62" s="288">
        <f>+E51-E57</f>
        <v>31731162.340000004</v>
      </c>
      <c r="F62" s="167"/>
    </row>
    <row r="63" spans="1:6" x14ac:dyDescent="0.25">
      <c r="A63" s="420"/>
      <c r="B63" s="26" t="s">
        <v>41</v>
      </c>
      <c r="C63" s="218"/>
      <c r="D63" s="218"/>
      <c r="E63" s="218"/>
    </row>
    <row r="64" spans="1:6" ht="10.5" customHeight="1" x14ac:dyDescent="0.25">
      <c r="A64" s="74"/>
      <c r="B64" s="75"/>
      <c r="C64" s="224"/>
      <c r="D64" s="224"/>
      <c r="E64" s="224"/>
    </row>
    <row r="65" spans="1:6" x14ac:dyDescent="0.25">
      <c r="A65" s="415" t="s">
        <v>23</v>
      </c>
      <c r="B65" s="416"/>
      <c r="C65" s="225" t="s">
        <v>24</v>
      </c>
      <c r="D65" s="225" t="s">
        <v>5</v>
      </c>
      <c r="E65" s="226" t="s">
        <v>7</v>
      </c>
    </row>
    <row r="66" spans="1:6" x14ac:dyDescent="0.25">
      <c r="A66" s="420"/>
      <c r="B66" s="194" t="s">
        <v>10</v>
      </c>
      <c r="C66" s="222">
        <f>+C11</f>
        <v>0</v>
      </c>
      <c r="D66" s="222">
        <f>+D11</f>
        <v>0</v>
      </c>
      <c r="E66" s="222">
        <f>+E11</f>
        <v>0</v>
      </c>
    </row>
    <row r="67" spans="1:6" x14ac:dyDescent="0.25">
      <c r="A67" s="420"/>
      <c r="B67" s="194"/>
      <c r="C67" s="222"/>
      <c r="D67" s="222"/>
      <c r="E67" s="222"/>
    </row>
    <row r="68" spans="1:6" x14ac:dyDescent="0.25">
      <c r="A68" s="420"/>
      <c r="B68" s="27" t="s">
        <v>42</v>
      </c>
      <c r="C68" s="222">
        <f>+C70+C72</f>
        <v>0</v>
      </c>
      <c r="D68" s="222">
        <f>+D70+D72</f>
        <v>0</v>
      </c>
      <c r="E68" s="222">
        <f>+E70+E72</f>
        <v>0</v>
      </c>
    </row>
    <row r="69" spans="1:6" x14ac:dyDescent="0.25">
      <c r="A69" s="420"/>
      <c r="B69" s="27" t="s">
        <v>43</v>
      </c>
      <c r="C69" s="222"/>
      <c r="D69" s="222"/>
      <c r="E69" s="222"/>
    </row>
    <row r="70" spans="1:6" x14ac:dyDescent="0.25">
      <c r="A70" s="420"/>
      <c r="B70" s="22" t="s">
        <v>44</v>
      </c>
      <c r="C70" s="222">
        <v>0</v>
      </c>
      <c r="D70" s="222">
        <v>0</v>
      </c>
      <c r="E70" s="222">
        <v>0</v>
      </c>
    </row>
    <row r="71" spans="1:6" x14ac:dyDescent="0.25">
      <c r="A71" s="420"/>
      <c r="B71" s="22" t="s">
        <v>32</v>
      </c>
      <c r="C71" s="222"/>
      <c r="D71" s="222"/>
      <c r="E71" s="222"/>
    </row>
    <row r="72" spans="1:6" x14ac:dyDescent="0.25">
      <c r="A72" s="420"/>
      <c r="B72" s="22" t="s">
        <v>35</v>
      </c>
      <c r="C72" s="222">
        <v>0</v>
      </c>
      <c r="D72" s="222">
        <v>0</v>
      </c>
      <c r="E72" s="222">
        <v>0</v>
      </c>
    </row>
    <row r="73" spans="1:6" x14ac:dyDescent="0.25">
      <c r="A73" s="420"/>
      <c r="B73" s="23"/>
      <c r="C73" s="222"/>
      <c r="D73" s="222"/>
      <c r="E73" s="222"/>
    </row>
    <row r="74" spans="1:6" x14ac:dyDescent="0.25">
      <c r="A74" s="15"/>
      <c r="B74" s="24" t="s">
        <v>14</v>
      </c>
      <c r="C74" s="222">
        <f>+C16</f>
        <v>0</v>
      </c>
      <c r="D74" s="222">
        <f>+D16</f>
        <v>0</v>
      </c>
      <c r="E74" s="222">
        <f>+E16</f>
        <v>0</v>
      </c>
    </row>
    <row r="75" spans="1:6" x14ac:dyDescent="0.25">
      <c r="A75" s="15"/>
      <c r="B75" s="25"/>
      <c r="C75" s="222"/>
      <c r="D75" s="222"/>
      <c r="E75" s="222"/>
    </row>
    <row r="76" spans="1:6" x14ac:dyDescent="0.25">
      <c r="A76" s="15"/>
      <c r="B76" s="24" t="s">
        <v>45</v>
      </c>
      <c r="C76" s="228"/>
      <c r="D76" s="222">
        <v>0</v>
      </c>
      <c r="E76" s="222">
        <v>0</v>
      </c>
    </row>
    <row r="77" spans="1:6" x14ac:dyDescent="0.25">
      <c r="A77" s="15"/>
      <c r="B77" s="25"/>
      <c r="C77" s="222"/>
      <c r="D77" s="222"/>
      <c r="E77" s="222"/>
    </row>
    <row r="78" spans="1:6" x14ac:dyDescent="0.25">
      <c r="A78" s="420"/>
      <c r="B78" s="26" t="s">
        <v>564</v>
      </c>
      <c r="C78" s="222">
        <f>+C66+C68-C74+C76</f>
        <v>0</v>
      </c>
      <c r="D78" s="222">
        <f>+D66+D68-D74+D76</f>
        <v>0</v>
      </c>
      <c r="E78" s="222">
        <f>+E66+E68-E74+E76</f>
        <v>0</v>
      </c>
      <c r="F78" s="167"/>
    </row>
    <row r="79" spans="1:6" x14ac:dyDescent="0.25">
      <c r="A79" s="420"/>
      <c r="B79" s="26" t="s">
        <v>46</v>
      </c>
      <c r="C79" s="222">
        <f>+C78-C68</f>
        <v>0</v>
      </c>
      <c r="D79" s="222">
        <f>+D78-D68</f>
        <v>0</v>
      </c>
      <c r="E79" s="222">
        <f>+E78-E68</f>
        <v>0</v>
      </c>
    </row>
    <row r="80" spans="1:6" x14ac:dyDescent="0.25">
      <c r="A80" s="420"/>
      <c r="B80" s="26" t="s">
        <v>47</v>
      </c>
      <c r="C80" s="222"/>
      <c r="D80" s="222"/>
      <c r="E80" s="222"/>
    </row>
    <row r="81" spans="1:5" x14ac:dyDescent="0.25">
      <c r="A81" s="421"/>
      <c r="B81" s="28"/>
      <c r="C81" s="229"/>
      <c r="D81" s="229"/>
      <c r="E81" s="229"/>
    </row>
    <row r="82" spans="1:5" x14ac:dyDescent="0.25">
      <c r="A82" s="189"/>
      <c r="B82" s="190"/>
      <c r="C82" s="230"/>
      <c r="D82" s="230"/>
      <c r="E82" s="230"/>
    </row>
    <row r="83" spans="1:5" x14ac:dyDescent="0.25">
      <c r="A83" s="189"/>
      <c r="B83" s="190"/>
      <c r="C83" s="230"/>
      <c r="D83" s="230"/>
      <c r="E83" s="230"/>
    </row>
  </sheetData>
  <mergeCells count="33">
    <mergeCell ref="A1:E1"/>
    <mergeCell ref="A2:E2"/>
    <mergeCell ref="A3:E3"/>
    <mergeCell ref="A4:E4"/>
    <mergeCell ref="A6:B7"/>
    <mergeCell ref="D6:D7"/>
    <mergeCell ref="E20:E21"/>
    <mergeCell ref="A26:A27"/>
    <mergeCell ref="C26:C27"/>
    <mergeCell ref="A20:A21"/>
    <mergeCell ref="D20:D21"/>
    <mergeCell ref="A23:A25"/>
    <mergeCell ref="A78:A81"/>
    <mergeCell ref="A66:A67"/>
    <mergeCell ref="A32:A34"/>
    <mergeCell ref="E26:E27"/>
    <mergeCell ref="A50:B50"/>
    <mergeCell ref="A68:A73"/>
    <mergeCell ref="A61:A63"/>
    <mergeCell ref="A51:A52"/>
    <mergeCell ref="B51:B52"/>
    <mergeCell ref="C51:C52"/>
    <mergeCell ref="A53:A56"/>
    <mergeCell ref="A41:A43"/>
    <mergeCell ref="A65:B65"/>
    <mergeCell ref="A44:A46"/>
    <mergeCell ref="E51:E52"/>
    <mergeCell ref="D41:D43"/>
    <mergeCell ref="E41:E43"/>
    <mergeCell ref="A31:B31"/>
    <mergeCell ref="D26:D27"/>
    <mergeCell ref="D51:D52"/>
    <mergeCell ref="A39:B39"/>
  </mergeCells>
  <printOptions horizontalCentered="1"/>
  <pageMargins left="0.7" right="0.7" top="0.75" bottom="0.75" header="0.3" footer="0.3"/>
  <pageSetup scale="54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02"/>
  <sheetViews>
    <sheetView showGridLines="0" view="pageBreakPreview" topLeftCell="A49" zoomScale="130" zoomScaleNormal="100" zoomScaleSheetLayoutView="130" workbookViewId="0">
      <selection activeCell="F22" sqref="F22"/>
    </sheetView>
  </sheetViews>
  <sheetFormatPr baseColWidth="10" defaultRowHeight="15" x14ac:dyDescent="0.25"/>
  <cols>
    <col min="3" max="3" width="27.140625" bestFit="1" customWidth="1"/>
    <col min="4" max="4" width="12.140625" style="247" customWidth="1"/>
    <col min="5" max="5" width="11.7109375" style="247" customWidth="1"/>
    <col min="6" max="6" width="12" style="247" customWidth="1"/>
    <col min="7" max="7" width="13.85546875" style="247" bestFit="1" customWidth="1"/>
    <col min="8" max="8" width="11" style="247" customWidth="1"/>
    <col min="9" max="9" width="10.85546875" style="247" customWidth="1"/>
    <col min="10" max="10" width="15.140625" bestFit="1" customWidth="1"/>
    <col min="11" max="11" width="16.28515625" bestFit="1" customWidth="1"/>
  </cols>
  <sheetData>
    <row r="1" spans="1:11" x14ac:dyDescent="0.25">
      <c r="A1" s="462" t="str">
        <f>+FORMATO4!A1:E1</f>
        <v>COLEGIO DE ESTUDIOS CIENTÍFICOS Y TECNOLÓGICOS DEL ESTADO DE TLAXCALA</v>
      </c>
      <c r="B1" s="463"/>
      <c r="C1" s="463"/>
      <c r="D1" s="463"/>
      <c r="E1" s="463"/>
      <c r="F1" s="463"/>
      <c r="G1" s="463"/>
      <c r="H1" s="463"/>
      <c r="I1" s="464"/>
    </row>
    <row r="2" spans="1:11" x14ac:dyDescent="0.25">
      <c r="A2" s="465" t="s">
        <v>48</v>
      </c>
      <c r="B2" s="466"/>
      <c r="C2" s="466"/>
      <c r="D2" s="466"/>
      <c r="E2" s="466"/>
      <c r="F2" s="466"/>
      <c r="G2" s="466"/>
      <c r="H2" s="466"/>
      <c r="I2" s="467"/>
    </row>
    <row r="3" spans="1:11" x14ac:dyDescent="0.25">
      <c r="A3" s="465" t="str">
        <f>+FORMATO4!A3</f>
        <v>Del 1 de enero al 30 de junio de 2024</v>
      </c>
      <c r="B3" s="466"/>
      <c r="C3" s="466"/>
      <c r="D3" s="466"/>
      <c r="E3" s="466"/>
      <c r="F3" s="466"/>
      <c r="G3" s="466"/>
      <c r="H3" s="466"/>
      <c r="I3" s="467"/>
    </row>
    <row r="4" spans="1:11" x14ac:dyDescent="0.25">
      <c r="A4" s="468" t="s">
        <v>1</v>
      </c>
      <c r="B4" s="469"/>
      <c r="C4" s="469"/>
      <c r="D4" s="469"/>
      <c r="E4" s="469"/>
      <c r="F4" s="469"/>
      <c r="G4" s="469"/>
      <c r="H4" s="469"/>
      <c r="I4" s="470"/>
    </row>
    <row r="5" spans="1:11" x14ac:dyDescent="0.25">
      <c r="A5" s="471"/>
      <c r="B5" s="472"/>
      <c r="C5" s="473"/>
      <c r="D5" s="474" t="s">
        <v>49</v>
      </c>
      <c r="E5" s="475"/>
      <c r="F5" s="475"/>
      <c r="G5" s="475"/>
      <c r="H5" s="476"/>
      <c r="I5" s="457" t="s">
        <v>50</v>
      </c>
    </row>
    <row r="6" spans="1:11" x14ac:dyDescent="0.25">
      <c r="A6" s="478" t="s">
        <v>23</v>
      </c>
      <c r="B6" s="479"/>
      <c r="C6" s="480"/>
      <c r="D6" s="457" t="s">
        <v>52</v>
      </c>
      <c r="E6" s="232" t="s">
        <v>53</v>
      </c>
      <c r="F6" s="457" t="s">
        <v>55</v>
      </c>
      <c r="G6" s="457" t="s">
        <v>5</v>
      </c>
      <c r="H6" s="457" t="s">
        <v>56</v>
      </c>
      <c r="I6" s="477"/>
    </row>
    <row r="7" spans="1:11" x14ac:dyDescent="0.25">
      <c r="A7" s="481" t="s">
        <v>51</v>
      </c>
      <c r="B7" s="482"/>
      <c r="C7" s="483"/>
      <c r="D7" s="458"/>
      <c r="E7" s="233" t="s">
        <v>54</v>
      </c>
      <c r="F7" s="458"/>
      <c r="G7" s="458"/>
      <c r="H7" s="458"/>
      <c r="I7" s="458"/>
    </row>
    <row r="8" spans="1:11" x14ac:dyDescent="0.25">
      <c r="A8" s="459"/>
      <c r="B8" s="460"/>
      <c r="C8" s="461"/>
      <c r="D8" s="234"/>
      <c r="E8" s="234"/>
      <c r="F8" s="234"/>
      <c r="G8" s="234"/>
      <c r="H8" s="234"/>
      <c r="I8" s="234"/>
    </row>
    <row r="9" spans="1:11" x14ac:dyDescent="0.25">
      <c r="A9" s="448" t="s">
        <v>57</v>
      </c>
      <c r="B9" s="441"/>
      <c r="C9" s="442"/>
      <c r="D9" s="235"/>
      <c r="E9" s="235"/>
      <c r="F9" s="235"/>
      <c r="G9" s="235"/>
      <c r="H9" s="235"/>
      <c r="I9" s="235"/>
    </row>
    <row r="10" spans="1:11" x14ac:dyDescent="0.25">
      <c r="A10" s="1"/>
      <c r="B10" s="443" t="s">
        <v>58</v>
      </c>
      <c r="C10" s="444"/>
      <c r="D10" s="235"/>
      <c r="E10" s="235"/>
      <c r="F10" s="235"/>
      <c r="G10" s="235"/>
      <c r="H10" s="235"/>
      <c r="I10" s="235"/>
    </row>
    <row r="11" spans="1:11" x14ac:dyDescent="0.25">
      <c r="A11" s="1"/>
      <c r="B11" s="443" t="s">
        <v>59</v>
      </c>
      <c r="C11" s="444"/>
      <c r="D11" s="235"/>
      <c r="E11" s="235"/>
      <c r="F11" s="235"/>
      <c r="G11" s="235"/>
      <c r="H11" s="235"/>
      <c r="I11" s="235"/>
    </row>
    <row r="12" spans="1:11" x14ac:dyDescent="0.25">
      <c r="A12" s="1"/>
      <c r="B12" s="443" t="s">
        <v>60</v>
      </c>
      <c r="C12" s="444"/>
      <c r="D12" s="235"/>
      <c r="E12" s="235"/>
      <c r="F12" s="235"/>
      <c r="G12" s="235"/>
      <c r="H12" s="235"/>
      <c r="I12" s="235"/>
    </row>
    <row r="13" spans="1:11" x14ac:dyDescent="0.25">
      <c r="A13" s="1"/>
      <c r="B13" s="443" t="s">
        <v>61</v>
      </c>
      <c r="C13" s="444"/>
      <c r="D13" s="235"/>
      <c r="E13" s="235"/>
      <c r="F13" s="235"/>
      <c r="G13" s="235"/>
      <c r="H13" s="235"/>
      <c r="I13" s="235"/>
    </row>
    <row r="14" spans="1:11" x14ac:dyDescent="0.25">
      <c r="A14" s="1"/>
      <c r="B14" s="443" t="s">
        <v>62</v>
      </c>
      <c r="C14" s="444"/>
      <c r="D14" s="235">
        <v>0</v>
      </c>
      <c r="E14" s="235">
        <v>285572.82</v>
      </c>
      <c r="F14" s="235">
        <f>+D14+E14</f>
        <v>285572.82</v>
      </c>
      <c r="G14" s="235">
        <f>+E14</f>
        <v>285572.82</v>
      </c>
      <c r="H14" s="235">
        <f>+G14</f>
        <v>285572.82</v>
      </c>
      <c r="I14" s="236">
        <f>+H14-D14</f>
        <v>285572.82</v>
      </c>
    </row>
    <row r="15" spans="1:11" x14ac:dyDescent="0.25">
      <c r="A15" s="1"/>
      <c r="B15" s="443" t="s">
        <v>63</v>
      </c>
      <c r="C15" s="444"/>
      <c r="D15" s="235"/>
      <c r="E15" s="235"/>
      <c r="F15" s="235">
        <v>0</v>
      </c>
      <c r="G15" s="235">
        <f>+E15</f>
        <v>0</v>
      </c>
      <c r="H15" s="235">
        <f>+G15</f>
        <v>0</v>
      </c>
      <c r="I15" s="236">
        <f>+H15-D15</f>
        <v>0</v>
      </c>
      <c r="K15" s="376"/>
    </row>
    <row r="16" spans="1:11" x14ac:dyDescent="0.25">
      <c r="A16" s="1"/>
      <c r="B16" s="443" t="s">
        <v>64</v>
      </c>
      <c r="C16" s="444"/>
      <c r="D16" s="235"/>
      <c r="E16" s="235">
        <v>0</v>
      </c>
      <c r="F16" s="235">
        <f>+D16+E16</f>
        <v>0</v>
      </c>
      <c r="G16" s="235">
        <f>+E16</f>
        <v>0</v>
      </c>
      <c r="H16" s="235">
        <f>+G16</f>
        <v>0</v>
      </c>
      <c r="I16" s="236">
        <f>+H16-D16</f>
        <v>0</v>
      </c>
      <c r="K16" s="376"/>
    </row>
    <row r="17" spans="1:10" x14ac:dyDescent="0.25">
      <c r="A17" s="440"/>
      <c r="B17" s="443" t="s">
        <v>65</v>
      </c>
      <c r="C17" s="444"/>
      <c r="D17" s="456">
        <f>SUM(D19:D32)</f>
        <v>0</v>
      </c>
      <c r="E17" s="456">
        <f>SUM(E19:E32)</f>
        <v>0</v>
      </c>
      <c r="F17" s="456">
        <f>SUM(F19:F32)</f>
        <v>0</v>
      </c>
      <c r="G17" s="436">
        <f>SUM(G19:G32)</f>
        <v>0</v>
      </c>
      <c r="H17" s="436">
        <f>SUM(H19:H32)</f>
        <v>0</v>
      </c>
      <c r="I17" s="436">
        <f>+D17+E17-G17</f>
        <v>0</v>
      </c>
    </row>
    <row r="18" spans="1:10" x14ac:dyDescent="0.25">
      <c r="A18" s="440"/>
      <c r="B18" s="443" t="s">
        <v>66</v>
      </c>
      <c r="C18" s="444"/>
      <c r="D18" s="456"/>
      <c r="E18" s="456"/>
      <c r="F18" s="456"/>
      <c r="G18" s="436"/>
      <c r="H18" s="436"/>
      <c r="I18" s="436"/>
    </row>
    <row r="19" spans="1:10" x14ac:dyDescent="0.25">
      <c r="A19" s="1"/>
      <c r="B19" s="2"/>
      <c r="C19" s="379" t="s">
        <v>67</v>
      </c>
      <c r="D19" s="237"/>
      <c r="E19" s="237"/>
      <c r="F19" s="237"/>
      <c r="G19" s="235"/>
      <c r="H19" s="235"/>
      <c r="I19" s="235"/>
      <c r="J19" s="167"/>
    </row>
    <row r="20" spans="1:10" x14ac:dyDescent="0.25">
      <c r="A20" s="1"/>
      <c r="B20" s="2"/>
      <c r="C20" s="3" t="s">
        <v>68</v>
      </c>
      <c r="D20" s="235"/>
      <c r="E20" s="235"/>
      <c r="F20" s="235"/>
      <c r="G20" s="235"/>
      <c r="H20" s="235"/>
      <c r="I20" s="235"/>
    </row>
    <row r="21" spans="1:10" x14ac:dyDescent="0.25">
      <c r="A21" s="1"/>
      <c r="B21" s="2"/>
      <c r="C21" s="3" t="s">
        <v>69</v>
      </c>
      <c r="D21" s="235"/>
      <c r="E21" s="235"/>
      <c r="F21" s="235"/>
      <c r="G21" s="235"/>
      <c r="H21" s="235"/>
      <c r="I21" s="235"/>
    </row>
    <row r="22" spans="1:10" x14ac:dyDescent="0.25">
      <c r="A22" s="1"/>
      <c r="B22" s="2"/>
      <c r="C22" s="3" t="s">
        <v>70</v>
      </c>
      <c r="D22" s="235"/>
      <c r="E22" s="235"/>
      <c r="F22" s="235"/>
      <c r="G22" s="235"/>
      <c r="H22" s="235"/>
      <c r="I22" s="235"/>
    </row>
    <row r="23" spans="1:10" x14ac:dyDescent="0.25">
      <c r="A23" s="1"/>
      <c r="B23" s="2"/>
      <c r="C23" s="3" t="s">
        <v>71</v>
      </c>
      <c r="D23" s="235"/>
      <c r="E23" s="235"/>
      <c r="F23" s="235"/>
      <c r="G23" s="235"/>
      <c r="H23" s="235"/>
      <c r="I23" s="235"/>
    </row>
    <row r="24" spans="1:10" x14ac:dyDescent="0.25">
      <c r="A24" s="440"/>
      <c r="B24" s="445"/>
      <c r="C24" s="3" t="s">
        <v>72</v>
      </c>
      <c r="D24" s="439"/>
      <c r="E24" s="439"/>
      <c r="F24" s="439"/>
      <c r="G24" s="439"/>
      <c r="H24" s="439"/>
      <c r="I24" s="439"/>
    </row>
    <row r="25" spans="1:10" x14ac:dyDescent="0.25">
      <c r="A25" s="440"/>
      <c r="B25" s="445"/>
      <c r="C25" s="3" t="s">
        <v>73</v>
      </c>
      <c r="D25" s="439"/>
      <c r="E25" s="439"/>
      <c r="F25" s="439"/>
      <c r="G25" s="439"/>
      <c r="H25" s="439"/>
      <c r="I25" s="439"/>
    </row>
    <row r="26" spans="1:10" x14ac:dyDescent="0.25">
      <c r="A26" s="440"/>
      <c r="B26" s="445"/>
      <c r="C26" s="3" t="s">
        <v>74</v>
      </c>
      <c r="D26" s="439"/>
      <c r="E26" s="439"/>
      <c r="F26" s="439"/>
      <c r="G26" s="439"/>
      <c r="H26" s="439"/>
      <c r="I26" s="439"/>
    </row>
    <row r="27" spans="1:10" x14ac:dyDescent="0.25">
      <c r="A27" s="440"/>
      <c r="B27" s="445"/>
      <c r="C27" s="3" t="s">
        <v>75</v>
      </c>
      <c r="D27" s="439"/>
      <c r="E27" s="439"/>
      <c r="F27" s="439"/>
      <c r="G27" s="439"/>
      <c r="H27" s="439"/>
      <c r="I27" s="439"/>
    </row>
    <row r="28" spans="1:10" x14ac:dyDescent="0.25">
      <c r="A28" s="1"/>
      <c r="B28" s="2"/>
      <c r="C28" s="3" t="s">
        <v>76</v>
      </c>
      <c r="D28" s="235"/>
      <c r="E28" s="235"/>
      <c r="F28" s="235"/>
      <c r="G28" s="235"/>
      <c r="H28" s="235"/>
      <c r="I28" s="235"/>
    </row>
    <row r="29" spans="1:10" x14ac:dyDescent="0.25">
      <c r="A29" s="1"/>
      <c r="B29" s="2"/>
      <c r="C29" s="3" t="s">
        <v>77</v>
      </c>
      <c r="D29" s="235"/>
      <c r="E29" s="235"/>
      <c r="F29" s="235"/>
      <c r="G29" s="235"/>
      <c r="H29" s="235"/>
      <c r="I29" s="235"/>
    </row>
    <row r="30" spans="1:10" x14ac:dyDescent="0.25">
      <c r="A30" s="1"/>
      <c r="B30" s="2"/>
      <c r="C30" s="3" t="s">
        <v>78</v>
      </c>
      <c r="D30" s="235"/>
      <c r="E30" s="235"/>
      <c r="F30" s="235"/>
      <c r="G30" s="235"/>
      <c r="H30" s="235"/>
      <c r="I30" s="235"/>
    </row>
    <row r="31" spans="1:10" x14ac:dyDescent="0.25">
      <c r="A31" s="440"/>
      <c r="B31" s="445"/>
      <c r="C31" s="3" t="s">
        <v>79</v>
      </c>
      <c r="D31" s="439"/>
      <c r="E31" s="439"/>
      <c r="F31" s="439"/>
      <c r="G31" s="439"/>
      <c r="H31" s="439"/>
      <c r="I31" s="439"/>
    </row>
    <row r="32" spans="1:10" x14ac:dyDescent="0.25">
      <c r="A32" s="440"/>
      <c r="B32" s="445"/>
      <c r="C32" s="3" t="s">
        <v>80</v>
      </c>
      <c r="D32" s="439"/>
      <c r="E32" s="439"/>
      <c r="F32" s="439"/>
      <c r="G32" s="439"/>
      <c r="H32" s="439"/>
      <c r="I32" s="439"/>
    </row>
    <row r="33" spans="1:11" x14ac:dyDescent="0.25">
      <c r="A33" s="440"/>
      <c r="B33" s="443" t="s">
        <v>81</v>
      </c>
      <c r="C33" s="444"/>
      <c r="D33" s="455">
        <f t="shared" ref="D33:I33" si="0">SUM(D35:D40)</f>
        <v>0</v>
      </c>
      <c r="E33" s="455">
        <f t="shared" si="0"/>
        <v>0</v>
      </c>
      <c r="F33" s="455">
        <f t="shared" si="0"/>
        <v>0</v>
      </c>
      <c r="G33" s="455">
        <f t="shared" si="0"/>
        <v>0</v>
      </c>
      <c r="H33" s="455">
        <f t="shared" si="0"/>
        <v>0</v>
      </c>
      <c r="I33" s="455">
        <f t="shared" si="0"/>
        <v>0</v>
      </c>
    </row>
    <row r="34" spans="1:11" x14ac:dyDescent="0.25">
      <c r="A34" s="440"/>
      <c r="B34" s="443" t="s">
        <v>82</v>
      </c>
      <c r="C34" s="444"/>
      <c r="D34" s="455"/>
      <c r="E34" s="455"/>
      <c r="F34" s="455"/>
      <c r="G34" s="455"/>
      <c r="H34" s="455"/>
      <c r="I34" s="455"/>
    </row>
    <row r="35" spans="1:11" x14ac:dyDescent="0.25">
      <c r="A35" s="1"/>
      <c r="B35" s="2"/>
      <c r="C35" s="3" t="s">
        <v>83</v>
      </c>
      <c r="D35" s="235"/>
      <c r="E35" s="235"/>
      <c r="F35" s="235"/>
      <c r="G35" s="235"/>
      <c r="H35" s="235"/>
      <c r="I35" s="235"/>
    </row>
    <row r="36" spans="1:11" x14ac:dyDescent="0.25">
      <c r="A36" s="1"/>
      <c r="B36" s="2"/>
      <c r="C36" s="3" t="s">
        <v>84</v>
      </c>
      <c r="D36" s="235"/>
      <c r="E36" s="235"/>
      <c r="F36" s="235"/>
      <c r="G36" s="235"/>
      <c r="H36" s="235"/>
      <c r="I36" s="235"/>
    </row>
    <row r="37" spans="1:11" x14ac:dyDescent="0.25">
      <c r="A37" s="1"/>
      <c r="B37" s="2"/>
      <c r="C37" s="3" t="s">
        <v>85</v>
      </c>
      <c r="D37" s="235"/>
      <c r="E37" s="235"/>
      <c r="F37" s="235"/>
      <c r="G37" s="235"/>
      <c r="H37" s="235"/>
      <c r="I37" s="235"/>
    </row>
    <row r="38" spans="1:11" x14ac:dyDescent="0.25">
      <c r="A38" s="440"/>
      <c r="B38" s="445"/>
      <c r="C38" s="3" t="s">
        <v>86</v>
      </c>
      <c r="D38" s="439"/>
      <c r="E38" s="439"/>
      <c r="F38" s="439"/>
      <c r="G38" s="439"/>
      <c r="H38" s="439"/>
      <c r="I38" s="439"/>
    </row>
    <row r="39" spans="1:11" x14ac:dyDescent="0.25">
      <c r="A39" s="440"/>
      <c r="B39" s="445"/>
      <c r="C39" s="3" t="s">
        <v>87</v>
      </c>
      <c r="D39" s="439"/>
      <c r="E39" s="439"/>
      <c r="F39" s="439"/>
      <c r="G39" s="439"/>
      <c r="H39" s="439"/>
      <c r="I39" s="439"/>
    </row>
    <row r="40" spans="1:11" x14ac:dyDescent="0.25">
      <c r="A40" s="1"/>
      <c r="B40" s="2"/>
      <c r="C40" s="3" t="s">
        <v>88</v>
      </c>
      <c r="D40" s="235"/>
      <c r="E40" s="235"/>
      <c r="F40" s="235"/>
      <c r="G40" s="235"/>
      <c r="H40" s="235"/>
      <c r="I40" s="235"/>
    </row>
    <row r="41" spans="1:11" x14ac:dyDescent="0.25">
      <c r="A41" s="4"/>
      <c r="B41" s="451" t="s">
        <v>89</v>
      </c>
      <c r="C41" s="452"/>
      <c r="D41" s="238">
        <v>587168044</v>
      </c>
      <c r="E41" s="238">
        <v>23518408</v>
      </c>
      <c r="F41" s="235">
        <f>+D41+E41</f>
        <v>610686452</v>
      </c>
      <c r="G41" s="238">
        <v>272356290</v>
      </c>
      <c r="H41" s="238">
        <v>272356290</v>
      </c>
      <c r="I41" s="235">
        <f>+H41-D41</f>
        <v>-314811754</v>
      </c>
      <c r="K41" s="167"/>
    </row>
    <row r="42" spans="1:11" x14ac:dyDescent="0.25">
      <c r="A42" s="5"/>
      <c r="B42" s="453" t="s">
        <v>90</v>
      </c>
      <c r="C42" s="454"/>
      <c r="D42" s="239">
        <f>+D43</f>
        <v>0</v>
      </c>
      <c r="E42" s="239">
        <f>+E43</f>
        <v>0</v>
      </c>
      <c r="F42" s="240">
        <f>+F43</f>
        <v>0</v>
      </c>
      <c r="G42" s="240">
        <f>+G43</f>
        <v>0</v>
      </c>
      <c r="H42" s="240">
        <f>+H43</f>
        <v>0</v>
      </c>
      <c r="I42" s="240">
        <f>+F42-G42</f>
        <v>0</v>
      </c>
      <c r="J42" s="9"/>
      <c r="K42" s="8"/>
    </row>
    <row r="43" spans="1:11" x14ac:dyDescent="0.25">
      <c r="A43" s="1"/>
      <c r="B43" s="2"/>
      <c r="C43" s="379" t="s">
        <v>91</v>
      </c>
      <c r="D43" s="237"/>
      <c r="E43" s="237"/>
      <c r="F43" s="235">
        <f>+D43+E43</f>
        <v>0</v>
      </c>
      <c r="G43" s="235">
        <v>0</v>
      </c>
      <c r="H43" s="235">
        <v>0</v>
      </c>
      <c r="I43" s="235">
        <f>+F43-G43</f>
        <v>0</v>
      </c>
    </row>
    <row r="44" spans="1:11" x14ac:dyDescent="0.25">
      <c r="A44" s="1"/>
      <c r="B44" s="443" t="s">
        <v>92</v>
      </c>
      <c r="C44" s="444"/>
      <c r="D44" s="235">
        <f t="shared" ref="D44:I44" si="1">SUM(D45:D46)</f>
        <v>0</v>
      </c>
      <c r="E44" s="235">
        <f t="shared" si="1"/>
        <v>0</v>
      </c>
      <c r="F44" s="235">
        <f t="shared" si="1"/>
        <v>0</v>
      </c>
      <c r="G44" s="235">
        <f>SUM(G45:G46)</f>
        <v>0</v>
      </c>
      <c r="H44" s="235">
        <f t="shared" si="1"/>
        <v>0</v>
      </c>
      <c r="I44" s="235">
        <f t="shared" si="1"/>
        <v>0</v>
      </c>
      <c r="J44" s="376"/>
    </row>
    <row r="45" spans="1:11" x14ac:dyDescent="0.25">
      <c r="A45" s="1"/>
      <c r="B45" s="2"/>
      <c r="C45" s="3" t="s">
        <v>93</v>
      </c>
      <c r="D45" s="235"/>
      <c r="E45" s="235"/>
      <c r="F45" s="235"/>
      <c r="G45" s="235"/>
      <c r="H45" s="235"/>
      <c r="I45" s="235"/>
      <c r="J45" s="376"/>
    </row>
    <row r="46" spans="1:11" x14ac:dyDescent="0.25">
      <c r="A46" s="1"/>
      <c r="B46" s="2"/>
      <c r="C46" s="3" t="s">
        <v>94</v>
      </c>
      <c r="D46" s="235"/>
      <c r="E46" s="235"/>
      <c r="F46" s="235"/>
      <c r="G46" s="235"/>
      <c r="H46" s="235"/>
      <c r="I46" s="235"/>
    </row>
    <row r="47" spans="1:11" x14ac:dyDescent="0.25">
      <c r="A47" s="1"/>
      <c r="B47" s="2"/>
      <c r="C47" s="6"/>
      <c r="D47" s="235"/>
      <c r="E47" s="235"/>
      <c r="F47" s="235"/>
      <c r="G47" s="235"/>
      <c r="H47" s="235"/>
      <c r="I47" s="235"/>
      <c r="K47" s="376"/>
    </row>
    <row r="48" spans="1:11" x14ac:dyDescent="0.25">
      <c r="A48" s="448" t="s">
        <v>95</v>
      </c>
      <c r="B48" s="441"/>
      <c r="C48" s="442"/>
      <c r="D48" s="436">
        <f t="shared" ref="D48:I48" si="2">+D10+D11+D12+D13+D14+D15+D16+D17+D33+D41+D42+D44</f>
        <v>587168044</v>
      </c>
      <c r="E48" s="436">
        <f>+E10+E11+E12+E13+E14+E15+E16+E17+E33+E41+E42+E44</f>
        <v>23803980.82</v>
      </c>
      <c r="F48" s="436">
        <f t="shared" si="2"/>
        <v>610972024.82000005</v>
      </c>
      <c r="G48" s="436">
        <f>+G10+G11+G12+G13+G14+G15+G16+G17+G33+G41+G42+G44</f>
        <v>272641862.81999999</v>
      </c>
      <c r="H48" s="436">
        <f t="shared" si="2"/>
        <v>272641862.81999999</v>
      </c>
      <c r="I48" s="436">
        <f t="shared" si="2"/>
        <v>-314526181.18000001</v>
      </c>
      <c r="K48" s="376"/>
    </row>
    <row r="49" spans="1:11" x14ac:dyDescent="0.25">
      <c r="A49" s="448" t="s">
        <v>96</v>
      </c>
      <c r="B49" s="441"/>
      <c r="C49" s="442"/>
      <c r="D49" s="436"/>
      <c r="E49" s="436"/>
      <c r="F49" s="436"/>
      <c r="G49" s="436"/>
      <c r="H49" s="436"/>
      <c r="I49" s="436"/>
      <c r="J49" s="167"/>
      <c r="K49" s="167"/>
    </row>
    <row r="50" spans="1:11" x14ac:dyDescent="0.25">
      <c r="A50" s="440"/>
      <c r="B50" s="445"/>
      <c r="C50" s="446"/>
      <c r="D50" s="436"/>
      <c r="E50" s="436"/>
      <c r="F50" s="436"/>
      <c r="G50" s="436"/>
      <c r="H50" s="436"/>
      <c r="I50" s="436"/>
    </row>
    <row r="51" spans="1:11" x14ac:dyDescent="0.25">
      <c r="A51" s="448" t="s">
        <v>388</v>
      </c>
      <c r="B51" s="441"/>
      <c r="C51" s="442"/>
      <c r="D51" s="241"/>
      <c r="E51" s="241"/>
      <c r="F51" s="241"/>
      <c r="G51" s="241"/>
      <c r="H51" s="241"/>
      <c r="I51" s="242"/>
    </row>
    <row r="52" spans="1:11" x14ac:dyDescent="0.25">
      <c r="A52" s="1"/>
      <c r="B52" s="2"/>
      <c r="C52" s="6"/>
      <c r="D52" s="242"/>
      <c r="E52" s="242"/>
      <c r="F52" s="242"/>
      <c r="G52" s="242"/>
      <c r="H52" s="242"/>
      <c r="I52" s="242"/>
    </row>
    <row r="53" spans="1:11" x14ac:dyDescent="0.25">
      <c r="A53" s="448" t="s">
        <v>97</v>
      </c>
      <c r="B53" s="441"/>
      <c r="C53" s="442"/>
      <c r="D53" s="235"/>
      <c r="E53" s="235"/>
      <c r="F53" s="235"/>
      <c r="G53" s="235"/>
      <c r="H53" s="235"/>
      <c r="I53" s="235"/>
    </row>
    <row r="54" spans="1:11" x14ac:dyDescent="0.25">
      <c r="A54" s="1"/>
      <c r="B54" s="443" t="s">
        <v>98</v>
      </c>
      <c r="C54" s="444"/>
      <c r="D54" s="235">
        <f t="shared" ref="D54:I54" si="3">SUM(D55:D70)</f>
        <v>0</v>
      </c>
      <c r="E54" s="243">
        <f>SUM(E55:E70)</f>
        <v>0</v>
      </c>
      <c r="F54" s="243">
        <f t="shared" si="3"/>
        <v>0</v>
      </c>
      <c r="G54" s="243">
        <f>SUM(G55:G70)</f>
        <v>0</v>
      </c>
      <c r="H54" s="243">
        <f t="shared" si="3"/>
        <v>0</v>
      </c>
      <c r="I54" s="243">
        <f t="shared" si="3"/>
        <v>0</v>
      </c>
      <c r="J54" s="10"/>
      <c r="K54" s="10"/>
    </row>
    <row r="55" spans="1:11" x14ac:dyDescent="0.25">
      <c r="A55" s="440"/>
      <c r="B55" s="445"/>
      <c r="C55" s="3" t="s">
        <v>99</v>
      </c>
      <c r="D55" s="439"/>
      <c r="E55" s="439"/>
      <c r="F55" s="439"/>
      <c r="G55" s="439"/>
      <c r="H55" s="439"/>
      <c r="I55" s="439"/>
      <c r="K55" s="376"/>
    </row>
    <row r="56" spans="1:11" x14ac:dyDescent="0.25">
      <c r="A56" s="440"/>
      <c r="B56" s="445"/>
      <c r="C56" s="3" t="s">
        <v>100</v>
      </c>
      <c r="D56" s="439"/>
      <c r="E56" s="439"/>
      <c r="F56" s="439"/>
      <c r="G56" s="439"/>
      <c r="H56" s="439"/>
      <c r="I56" s="439"/>
      <c r="K56" s="376"/>
    </row>
    <row r="57" spans="1:11" x14ac:dyDescent="0.25">
      <c r="A57" s="440"/>
      <c r="B57" s="445"/>
      <c r="C57" s="3" t="s">
        <v>101</v>
      </c>
      <c r="D57" s="439"/>
      <c r="E57" s="439"/>
      <c r="F57" s="439"/>
      <c r="G57" s="439"/>
      <c r="H57" s="439"/>
      <c r="I57" s="439"/>
    </row>
    <row r="58" spans="1:11" x14ac:dyDescent="0.25">
      <c r="A58" s="440"/>
      <c r="B58" s="445"/>
      <c r="C58" s="3" t="s">
        <v>102</v>
      </c>
      <c r="D58" s="439"/>
      <c r="E58" s="439"/>
      <c r="F58" s="439"/>
      <c r="G58" s="439"/>
      <c r="H58" s="439"/>
      <c r="I58" s="439"/>
    </row>
    <row r="59" spans="1:11" x14ac:dyDescent="0.25">
      <c r="A59" s="440"/>
      <c r="B59" s="445"/>
      <c r="C59" s="3" t="s">
        <v>103</v>
      </c>
      <c r="D59" s="439"/>
      <c r="E59" s="439"/>
      <c r="F59" s="439"/>
      <c r="G59" s="439"/>
      <c r="H59" s="439"/>
      <c r="I59" s="439"/>
    </row>
    <row r="60" spans="1:11" x14ac:dyDescent="0.25">
      <c r="A60" s="440"/>
      <c r="B60" s="445"/>
      <c r="C60" s="3" t="s">
        <v>104</v>
      </c>
      <c r="D60" s="439"/>
      <c r="E60" s="439"/>
      <c r="F60" s="439"/>
      <c r="G60" s="439"/>
      <c r="H60" s="439"/>
      <c r="I60" s="439"/>
    </row>
    <row r="61" spans="1:11" x14ac:dyDescent="0.25">
      <c r="A61" s="440"/>
      <c r="B61" s="445"/>
      <c r="C61" s="3" t="s">
        <v>105</v>
      </c>
      <c r="D61" s="439"/>
      <c r="E61" s="439"/>
      <c r="F61" s="439"/>
      <c r="G61" s="439"/>
      <c r="H61" s="439"/>
      <c r="I61" s="439"/>
    </row>
    <row r="62" spans="1:11" x14ac:dyDescent="0.25">
      <c r="A62" s="440"/>
      <c r="B62" s="445"/>
      <c r="C62" s="3" t="s">
        <v>106</v>
      </c>
      <c r="D62" s="439"/>
      <c r="E62" s="439"/>
      <c r="F62" s="439"/>
      <c r="G62" s="439"/>
      <c r="H62" s="439"/>
      <c r="I62" s="439"/>
    </row>
    <row r="63" spans="1:11" x14ac:dyDescent="0.25">
      <c r="A63" s="440"/>
      <c r="B63" s="445"/>
      <c r="C63" s="3" t="s">
        <v>107</v>
      </c>
      <c r="D63" s="439"/>
      <c r="E63" s="439"/>
      <c r="F63" s="439"/>
      <c r="G63" s="439"/>
      <c r="H63" s="439"/>
      <c r="I63" s="439"/>
    </row>
    <row r="64" spans="1:11" x14ac:dyDescent="0.25">
      <c r="A64" s="1"/>
      <c r="B64" s="2"/>
      <c r="C64" s="3" t="s">
        <v>108</v>
      </c>
      <c r="D64" s="237">
        <v>0</v>
      </c>
      <c r="E64" s="237">
        <v>0</v>
      </c>
      <c r="F64" s="235">
        <f>+D64+E64</f>
        <v>0</v>
      </c>
      <c r="G64" s="235">
        <v>0</v>
      </c>
      <c r="H64" s="235">
        <v>0</v>
      </c>
      <c r="I64" s="235">
        <f>+H64-D64</f>
        <v>0</v>
      </c>
      <c r="K64" s="8"/>
    </row>
    <row r="65" spans="1:11" x14ac:dyDescent="0.25">
      <c r="A65" s="440"/>
      <c r="B65" s="445"/>
      <c r="C65" s="3" t="s">
        <v>109</v>
      </c>
      <c r="D65" s="439"/>
      <c r="E65" s="439"/>
      <c r="F65" s="439"/>
      <c r="G65" s="439"/>
      <c r="H65" s="439"/>
      <c r="I65" s="439"/>
      <c r="K65" s="8"/>
    </row>
    <row r="66" spans="1:11" x14ac:dyDescent="0.25">
      <c r="A66" s="440"/>
      <c r="B66" s="445"/>
      <c r="C66" s="3" t="s">
        <v>110</v>
      </c>
      <c r="D66" s="439"/>
      <c r="E66" s="439"/>
      <c r="F66" s="439"/>
      <c r="G66" s="439"/>
      <c r="H66" s="439"/>
      <c r="I66" s="439"/>
    </row>
    <row r="67" spans="1:11" x14ac:dyDescent="0.25">
      <c r="A67" s="440"/>
      <c r="B67" s="445"/>
      <c r="C67" s="3" t="s">
        <v>111</v>
      </c>
      <c r="D67" s="439"/>
      <c r="E67" s="439"/>
      <c r="F67" s="439"/>
      <c r="G67" s="439"/>
      <c r="H67" s="439"/>
      <c r="I67" s="439"/>
    </row>
    <row r="68" spans="1:11" x14ac:dyDescent="0.25">
      <c r="A68" s="440"/>
      <c r="B68" s="445"/>
      <c r="C68" s="3" t="s">
        <v>112</v>
      </c>
      <c r="D68" s="439"/>
      <c r="E68" s="439"/>
      <c r="F68" s="439"/>
      <c r="G68" s="439"/>
      <c r="H68" s="439"/>
      <c r="I68" s="439"/>
    </row>
    <row r="69" spans="1:11" x14ac:dyDescent="0.25">
      <c r="A69" s="440"/>
      <c r="B69" s="445"/>
      <c r="C69" s="3" t="s">
        <v>113</v>
      </c>
      <c r="D69" s="439"/>
      <c r="E69" s="439"/>
      <c r="F69" s="439"/>
      <c r="G69" s="439"/>
      <c r="H69" s="439"/>
      <c r="I69" s="439"/>
    </row>
    <row r="70" spans="1:11" x14ac:dyDescent="0.25">
      <c r="A70" s="440"/>
      <c r="B70" s="445"/>
      <c r="C70" s="3" t="s">
        <v>114</v>
      </c>
      <c r="D70" s="439"/>
      <c r="E70" s="439"/>
      <c r="F70" s="439"/>
      <c r="G70" s="439"/>
      <c r="H70" s="439"/>
      <c r="I70" s="439"/>
    </row>
    <row r="71" spans="1:11" x14ac:dyDescent="0.25">
      <c r="A71" s="7"/>
      <c r="B71" s="449" t="s">
        <v>115</v>
      </c>
      <c r="C71" s="450"/>
      <c r="D71" s="244">
        <f>SUM(D72:D75)</f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</row>
    <row r="72" spans="1:11" x14ac:dyDescent="0.25">
      <c r="A72" s="29"/>
      <c r="B72" s="30"/>
      <c r="C72" s="31" t="s">
        <v>116</v>
      </c>
      <c r="D72" s="245"/>
      <c r="E72" s="245"/>
      <c r="F72" s="245"/>
      <c r="G72" s="245"/>
      <c r="H72" s="245"/>
      <c r="I72" s="245"/>
    </row>
    <row r="73" spans="1:11" x14ac:dyDescent="0.25">
      <c r="A73" s="1"/>
      <c r="B73" s="2"/>
      <c r="C73" s="3" t="s">
        <v>117</v>
      </c>
      <c r="D73" s="235"/>
      <c r="E73" s="235"/>
      <c r="F73" s="235"/>
      <c r="G73" s="235"/>
      <c r="H73" s="235"/>
      <c r="I73" s="235"/>
    </row>
    <row r="74" spans="1:11" x14ac:dyDescent="0.25">
      <c r="A74" s="1"/>
      <c r="B74" s="2"/>
      <c r="C74" s="3" t="s">
        <v>118</v>
      </c>
      <c r="D74" s="235"/>
      <c r="E74" s="235"/>
      <c r="F74" s="235"/>
      <c r="G74" s="235"/>
      <c r="H74" s="235"/>
      <c r="I74" s="235"/>
    </row>
    <row r="75" spans="1:11" x14ac:dyDescent="0.25">
      <c r="A75" s="1"/>
      <c r="B75" s="2"/>
      <c r="C75" s="3" t="s">
        <v>119</v>
      </c>
      <c r="D75" s="235"/>
      <c r="E75" s="235"/>
      <c r="F75" s="235"/>
      <c r="G75" s="235"/>
      <c r="H75" s="235"/>
      <c r="I75" s="235"/>
    </row>
    <row r="76" spans="1:11" x14ac:dyDescent="0.25">
      <c r="A76" s="1"/>
      <c r="B76" s="443" t="s">
        <v>120</v>
      </c>
      <c r="C76" s="444"/>
      <c r="D76" s="235">
        <f>SUM(D77:D79)</f>
        <v>0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</row>
    <row r="77" spans="1:11" x14ac:dyDescent="0.25">
      <c r="A77" s="440"/>
      <c r="B77" s="445"/>
      <c r="C77" s="3" t="s">
        <v>121</v>
      </c>
      <c r="D77" s="439"/>
      <c r="E77" s="439"/>
      <c r="F77" s="439"/>
      <c r="G77" s="439"/>
      <c r="H77" s="439"/>
      <c r="I77" s="439"/>
    </row>
    <row r="78" spans="1:11" x14ac:dyDescent="0.25">
      <c r="A78" s="440"/>
      <c r="B78" s="445"/>
      <c r="C78" s="3" t="s">
        <v>122</v>
      </c>
      <c r="D78" s="439"/>
      <c r="E78" s="439"/>
      <c r="F78" s="439"/>
      <c r="G78" s="439"/>
      <c r="H78" s="439"/>
      <c r="I78" s="439"/>
    </row>
    <row r="79" spans="1:11" x14ac:dyDescent="0.25">
      <c r="A79" s="1"/>
      <c r="B79" s="2"/>
      <c r="C79" s="3" t="s">
        <v>123</v>
      </c>
      <c r="D79" s="235"/>
      <c r="E79" s="235"/>
      <c r="F79" s="235"/>
      <c r="G79" s="235"/>
      <c r="H79" s="235"/>
      <c r="I79" s="235"/>
    </row>
    <row r="80" spans="1:11" x14ac:dyDescent="0.25">
      <c r="A80" s="440"/>
      <c r="B80" s="443" t="s">
        <v>124</v>
      </c>
      <c r="C80" s="444"/>
      <c r="D80" s="439"/>
      <c r="E80" s="439"/>
      <c r="F80" s="439"/>
      <c r="G80" s="439"/>
      <c r="H80" s="439"/>
      <c r="I80" s="439"/>
    </row>
    <row r="81" spans="1:11" x14ac:dyDescent="0.25">
      <c r="A81" s="440"/>
      <c r="B81" s="443" t="s">
        <v>125</v>
      </c>
      <c r="C81" s="444"/>
      <c r="D81" s="439"/>
      <c r="E81" s="439"/>
      <c r="F81" s="439"/>
      <c r="G81" s="439"/>
      <c r="H81" s="439"/>
      <c r="I81" s="439"/>
    </row>
    <row r="82" spans="1:11" x14ac:dyDescent="0.25">
      <c r="A82" s="1"/>
      <c r="B82" s="443" t="s">
        <v>126</v>
      </c>
      <c r="C82" s="444"/>
      <c r="D82" s="235"/>
      <c r="E82" s="235"/>
      <c r="F82" s="235"/>
      <c r="G82" s="235"/>
      <c r="H82" s="235"/>
      <c r="I82" s="235"/>
    </row>
    <row r="83" spans="1:11" x14ac:dyDescent="0.25">
      <c r="A83" s="1"/>
      <c r="B83" s="445"/>
      <c r="C83" s="446"/>
      <c r="D83" s="242"/>
      <c r="E83" s="242"/>
      <c r="F83" s="242"/>
      <c r="G83" s="242"/>
      <c r="H83" s="242"/>
      <c r="I83" s="242"/>
    </row>
    <row r="84" spans="1:11" x14ac:dyDescent="0.25">
      <c r="A84" s="448" t="s">
        <v>127</v>
      </c>
      <c r="B84" s="441"/>
      <c r="C84" s="442"/>
      <c r="D84" s="447">
        <f>+D54+D71+D76+D80</f>
        <v>0</v>
      </c>
      <c r="E84" s="447">
        <f>+E54+E71+E76+E80</f>
        <v>0</v>
      </c>
      <c r="F84" s="447">
        <f>+F54+F71+F76+F80</f>
        <v>0</v>
      </c>
      <c r="G84" s="447">
        <f>+G54+G71+G76</f>
        <v>0</v>
      </c>
      <c r="H84" s="447">
        <f>+H54+H71+H76</f>
        <v>0</v>
      </c>
      <c r="I84" s="447">
        <f>+H84-D84</f>
        <v>0</v>
      </c>
    </row>
    <row r="85" spans="1:11" x14ac:dyDescent="0.25">
      <c r="A85" s="448" t="s">
        <v>128</v>
      </c>
      <c r="B85" s="441"/>
      <c r="C85" s="442"/>
      <c r="D85" s="447"/>
      <c r="E85" s="447"/>
      <c r="F85" s="447"/>
      <c r="G85" s="447"/>
      <c r="H85" s="447"/>
      <c r="I85" s="447">
        <f>+H85-D85</f>
        <v>0</v>
      </c>
    </row>
    <row r="86" spans="1:11" x14ac:dyDescent="0.25">
      <c r="A86" s="1"/>
      <c r="B86" s="445"/>
      <c r="C86" s="446"/>
      <c r="D86" s="242"/>
      <c r="E86" s="242"/>
      <c r="F86" s="242"/>
      <c r="G86" s="242"/>
      <c r="H86" s="242"/>
      <c r="I86" s="242"/>
    </row>
    <row r="87" spans="1:11" x14ac:dyDescent="0.25">
      <c r="A87" s="448" t="s">
        <v>129</v>
      </c>
      <c r="B87" s="441"/>
      <c r="C87" s="442"/>
      <c r="D87" s="243">
        <f>+D88</f>
        <v>0</v>
      </c>
      <c r="E87" s="235"/>
      <c r="F87" s="235"/>
      <c r="G87" s="235"/>
      <c r="H87" s="235"/>
      <c r="I87" s="235"/>
    </row>
    <row r="88" spans="1:11" x14ac:dyDescent="0.25">
      <c r="A88" s="1"/>
      <c r="B88" s="443" t="s">
        <v>130</v>
      </c>
      <c r="C88" s="444"/>
      <c r="D88" s="235">
        <v>0</v>
      </c>
      <c r="E88" s="235"/>
      <c r="F88" s="235"/>
      <c r="G88" s="235"/>
      <c r="H88" s="235"/>
      <c r="I88" s="235"/>
    </row>
    <row r="89" spans="1:11" x14ac:dyDescent="0.25">
      <c r="A89" s="1"/>
      <c r="B89" s="445"/>
      <c r="C89" s="446"/>
      <c r="D89" s="235"/>
      <c r="E89" s="235"/>
      <c r="F89" s="235"/>
      <c r="G89" s="235"/>
      <c r="H89" s="235"/>
      <c r="I89" s="235"/>
    </row>
    <row r="90" spans="1:11" x14ac:dyDescent="0.25">
      <c r="A90" s="448" t="s">
        <v>131</v>
      </c>
      <c r="B90" s="441"/>
      <c r="C90" s="442"/>
      <c r="D90" s="243">
        <f>+D48+D84+D87</f>
        <v>587168044</v>
      </c>
      <c r="E90" s="243">
        <f>+E48+E84+E87</f>
        <v>23803980.82</v>
      </c>
      <c r="F90" s="243">
        <f>+F48+F84+F87</f>
        <v>610972024.82000005</v>
      </c>
      <c r="G90" s="243">
        <f>+G48+G84+G87</f>
        <v>272641862.81999999</v>
      </c>
      <c r="H90" s="243">
        <f>+H48+H84+H87</f>
        <v>272641862.81999999</v>
      </c>
      <c r="I90" s="243">
        <f>+H90-D90</f>
        <v>-314526181.18000001</v>
      </c>
      <c r="K90" s="8"/>
    </row>
    <row r="91" spans="1:11" x14ac:dyDescent="0.25">
      <c r="A91" s="1"/>
      <c r="B91" s="445"/>
      <c r="C91" s="446"/>
      <c r="D91" s="235"/>
      <c r="E91" s="235"/>
      <c r="F91" s="235"/>
      <c r="G91" s="235"/>
      <c r="H91" s="235"/>
      <c r="I91" s="235"/>
      <c r="K91" s="8"/>
    </row>
    <row r="92" spans="1:11" x14ac:dyDescent="0.25">
      <c r="A92" s="1"/>
      <c r="B92" s="441" t="s">
        <v>132</v>
      </c>
      <c r="C92" s="442"/>
      <c r="D92" s="235"/>
      <c r="E92" s="235"/>
      <c r="F92" s="235"/>
      <c r="G92" s="235"/>
      <c r="H92" s="235"/>
      <c r="I92" s="235"/>
    </row>
    <row r="93" spans="1:11" x14ac:dyDescent="0.25">
      <c r="A93" s="440"/>
      <c r="B93" s="443" t="s">
        <v>133</v>
      </c>
      <c r="C93" s="444"/>
      <c r="D93" s="439"/>
      <c r="E93" s="439"/>
      <c r="F93" s="439"/>
      <c r="G93" s="439"/>
      <c r="H93" s="439"/>
      <c r="I93" s="439"/>
      <c r="K93" s="167"/>
    </row>
    <row r="94" spans="1:11" x14ac:dyDescent="0.25">
      <c r="A94" s="440"/>
      <c r="B94" s="443" t="s">
        <v>134</v>
      </c>
      <c r="C94" s="444"/>
      <c r="D94" s="439"/>
      <c r="E94" s="439"/>
      <c r="F94" s="439"/>
      <c r="G94" s="439"/>
      <c r="H94" s="439"/>
      <c r="I94" s="439"/>
    </row>
    <row r="95" spans="1:11" x14ac:dyDescent="0.25">
      <c r="A95" s="440"/>
      <c r="B95" s="443" t="s">
        <v>135</v>
      </c>
      <c r="C95" s="444"/>
      <c r="D95" s="439"/>
      <c r="E95" s="439"/>
      <c r="F95" s="439"/>
      <c r="G95" s="439"/>
      <c r="H95" s="439"/>
      <c r="I95" s="439"/>
    </row>
    <row r="96" spans="1:11" x14ac:dyDescent="0.25">
      <c r="A96" s="440"/>
      <c r="B96" s="443" t="s">
        <v>136</v>
      </c>
      <c r="C96" s="444"/>
      <c r="D96" s="439"/>
      <c r="E96" s="439"/>
      <c r="F96" s="439"/>
      <c r="G96" s="439"/>
      <c r="H96" s="439"/>
      <c r="I96" s="439"/>
    </row>
    <row r="97" spans="1:9" x14ac:dyDescent="0.25">
      <c r="A97" s="440"/>
      <c r="B97" s="443" t="s">
        <v>32</v>
      </c>
      <c r="C97" s="444"/>
      <c r="D97" s="439"/>
      <c r="E97" s="439"/>
      <c r="F97" s="439"/>
      <c r="G97" s="439"/>
      <c r="H97" s="439"/>
      <c r="I97" s="439"/>
    </row>
    <row r="98" spans="1:9" x14ac:dyDescent="0.25">
      <c r="A98" s="440"/>
      <c r="B98" s="441" t="s">
        <v>137</v>
      </c>
      <c r="C98" s="442"/>
      <c r="D98" s="436">
        <f t="shared" ref="D98:I98" si="4">+D93+D95</f>
        <v>0</v>
      </c>
      <c r="E98" s="436">
        <f t="shared" si="4"/>
        <v>0</v>
      </c>
      <c r="F98" s="436">
        <f t="shared" si="4"/>
        <v>0</v>
      </c>
      <c r="G98" s="436">
        <f t="shared" si="4"/>
        <v>0</v>
      </c>
      <c r="H98" s="436">
        <f t="shared" si="4"/>
        <v>0</v>
      </c>
      <c r="I98" s="436">
        <f t="shared" si="4"/>
        <v>0</v>
      </c>
    </row>
    <row r="99" spans="1:9" x14ac:dyDescent="0.25">
      <c r="A99" s="440"/>
      <c r="B99" s="441" t="s">
        <v>138</v>
      </c>
      <c r="C99" s="442"/>
      <c r="D99" s="436"/>
      <c r="E99" s="436"/>
      <c r="F99" s="436"/>
      <c r="G99" s="436"/>
      <c r="H99" s="436"/>
      <c r="I99" s="436"/>
    </row>
    <row r="100" spans="1:9" ht="5.25" customHeight="1" x14ac:dyDescent="0.25">
      <c r="A100" s="7"/>
      <c r="B100" s="437"/>
      <c r="C100" s="438"/>
      <c r="D100" s="246"/>
      <c r="E100" s="246"/>
      <c r="F100" s="246"/>
      <c r="G100" s="246"/>
      <c r="H100" s="246"/>
      <c r="I100" s="246"/>
    </row>
    <row r="102" spans="1:9" ht="10.5" customHeight="1" x14ac:dyDescent="0.25"/>
  </sheetData>
  <mergeCells count="208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1:C11"/>
    <mergeCell ref="B12:C12"/>
    <mergeCell ref="B13:C13"/>
    <mergeCell ref="B14:C14"/>
    <mergeCell ref="B15:C15"/>
    <mergeCell ref="B16:C16"/>
    <mergeCell ref="F6:F7"/>
    <mergeCell ref="G6:G7"/>
    <mergeCell ref="H6:H7"/>
    <mergeCell ref="A8:C8"/>
    <mergeCell ref="A9:C9"/>
    <mergeCell ref="B10:C10"/>
    <mergeCell ref="G17:G18"/>
    <mergeCell ref="H17:H18"/>
    <mergeCell ref="I17:I18"/>
    <mergeCell ref="A24:A25"/>
    <mergeCell ref="B24:B25"/>
    <mergeCell ref="D24:D25"/>
    <mergeCell ref="E24:E25"/>
    <mergeCell ref="F24:F25"/>
    <mergeCell ref="G24:G25"/>
    <mergeCell ref="H24:H25"/>
    <mergeCell ref="A17:A18"/>
    <mergeCell ref="B17:C17"/>
    <mergeCell ref="B18:C18"/>
    <mergeCell ref="D17:D18"/>
    <mergeCell ref="E17:E18"/>
    <mergeCell ref="F17:F18"/>
    <mergeCell ref="I24:I25"/>
    <mergeCell ref="A26:A27"/>
    <mergeCell ref="B26:B27"/>
    <mergeCell ref="D26:D27"/>
    <mergeCell ref="E26:E27"/>
    <mergeCell ref="F26:F27"/>
    <mergeCell ref="G26:G27"/>
    <mergeCell ref="H26:H27"/>
    <mergeCell ref="I26:I27"/>
    <mergeCell ref="H31:H32"/>
    <mergeCell ref="I31:I32"/>
    <mergeCell ref="A33:A34"/>
    <mergeCell ref="B33:C33"/>
    <mergeCell ref="B34:C34"/>
    <mergeCell ref="D33:D34"/>
    <mergeCell ref="E33:E34"/>
    <mergeCell ref="F33:F34"/>
    <mergeCell ref="G33:G34"/>
    <mergeCell ref="H33:H34"/>
    <mergeCell ref="A31:A32"/>
    <mergeCell ref="B31:B32"/>
    <mergeCell ref="D31:D32"/>
    <mergeCell ref="E31:E32"/>
    <mergeCell ref="F31:F32"/>
    <mergeCell ref="G31:G32"/>
    <mergeCell ref="I33:I34"/>
    <mergeCell ref="A38:A39"/>
    <mergeCell ref="B38:B39"/>
    <mergeCell ref="D38:D39"/>
    <mergeCell ref="E38:E39"/>
    <mergeCell ref="F38:F39"/>
    <mergeCell ref="G38:G39"/>
    <mergeCell ref="H38:H39"/>
    <mergeCell ref="I38:I39"/>
    <mergeCell ref="G48:G50"/>
    <mergeCell ref="H48:H50"/>
    <mergeCell ref="I48:I50"/>
    <mergeCell ref="B41:C41"/>
    <mergeCell ref="B42:C42"/>
    <mergeCell ref="B44:C44"/>
    <mergeCell ref="A48:C48"/>
    <mergeCell ref="A49:C49"/>
    <mergeCell ref="A50:C50"/>
    <mergeCell ref="A51:C51"/>
    <mergeCell ref="A53:C53"/>
    <mergeCell ref="B54:C54"/>
    <mergeCell ref="A55:A56"/>
    <mergeCell ref="B55:B56"/>
    <mergeCell ref="D55:D56"/>
    <mergeCell ref="D48:D50"/>
    <mergeCell ref="E48:E50"/>
    <mergeCell ref="F48:F50"/>
    <mergeCell ref="E55:E56"/>
    <mergeCell ref="F55:F56"/>
    <mergeCell ref="G55:G56"/>
    <mergeCell ref="H55:H56"/>
    <mergeCell ref="I55:I56"/>
    <mergeCell ref="A57:A58"/>
    <mergeCell ref="B57:B58"/>
    <mergeCell ref="D57:D58"/>
    <mergeCell ref="E57:E58"/>
    <mergeCell ref="F57:F58"/>
    <mergeCell ref="G57:G58"/>
    <mergeCell ref="H57:H58"/>
    <mergeCell ref="I57:I58"/>
    <mergeCell ref="A59:A60"/>
    <mergeCell ref="B59:B60"/>
    <mergeCell ref="D59:D60"/>
    <mergeCell ref="E59:E60"/>
    <mergeCell ref="F59:F60"/>
    <mergeCell ref="G59:G60"/>
    <mergeCell ref="H59:H60"/>
    <mergeCell ref="I59:I60"/>
    <mergeCell ref="A61:A63"/>
    <mergeCell ref="B61:B63"/>
    <mergeCell ref="D61:D63"/>
    <mergeCell ref="E61:E63"/>
    <mergeCell ref="F61:F63"/>
    <mergeCell ref="G61:G63"/>
    <mergeCell ref="H61:H63"/>
    <mergeCell ref="I61:I63"/>
    <mergeCell ref="H65:H66"/>
    <mergeCell ref="I65:I66"/>
    <mergeCell ref="A67:A68"/>
    <mergeCell ref="B67:B68"/>
    <mergeCell ref="D67:D68"/>
    <mergeCell ref="E67:E68"/>
    <mergeCell ref="F67:F68"/>
    <mergeCell ref="G67:G68"/>
    <mergeCell ref="H67:H68"/>
    <mergeCell ref="I67:I68"/>
    <mergeCell ref="A65:A66"/>
    <mergeCell ref="B65:B66"/>
    <mergeCell ref="D65:D66"/>
    <mergeCell ref="E65:E66"/>
    <mergeCell ref="F65:F66"/>
    <mergeCell ref="G65:G66"/>
    <mergeCell ref="H69:H70"/>
    <mergeCell ref="I69:I70"/>
    <mergeCell ref="B71:C71"/>
    <mergeCell ref="B76:C76"/>
    <mergeCell ref="A77:A78"/>
    <mergeCell ref="B77:B78"/>
    <mergeCell ref="D77:D78"/>
    <mergeCell ref="E77:E78"/>
    <mergeCell ref="F77:F78"/>
    <mergeCell ref="G77:G78"/>
    <mergeCell ref="A69:A70"/>
    <mergeCell ref="B69:B70"/>
    <mergeCell ref="D69:D70"/>
    <mergeCell ref="E69:E70"/>
    <mergeCell ref="F69:F70"/>
    <mergeCell ref="G69:G70"/>
    <mergeCell ref="H77:H78"/>
    <mergeCell ref="I77:I78"/>
    <mergeCell ref="A80:A81"/>
    <mergeCell ref="B80:C80"/>
    <mergeCell ref="B81:C81"/>
    <mergeCell ref="D80:D81"/>
    <mergeCell ref="E80:E81"/>
    <mergeCell ref="F80:F81"/>
    <mergeCell ref="G80:G81"/>
    <mergeCell ref="H80:H81"/>
    <mergeCell ref="I84:I85"/>
    <mergeCell ref="B86:C86"/>
    <mergeCell ref="A87:C87"/>
    <mergeCell ref="B88:C88"/>
    <mergeCell ref="B89:C89"/>
    <mergeCell ref="A90:C90"/>
    <mergeCell ref="I80:I81"/>
    <mergeCell ref="B82:C82"/>
    <mergeCell ref="B83:C83"/>
    <mergeCell ref="A84:C84"/>
    <mergeCell ref="A85:C85"/>
    <mergeCell ref="D84:D85"/>
    <mergeCell ref="E84:E85"/>
    <mergeCell ref="F84:F85"/>
    <mergeCell ref="G84:G85"/>
    <mergeCell ref="H84:H85"/>
    <mergeCell ref="I93:I94"/>
    <mergeCell ref="A95:A97"/>
    <mergeCell ref="B95:C95"/>
    <mergeCell ref="B96:C96"/>
    <mergeCell ref="B97:C97"/>
    <mergeCell ref="D95:D97"/>
    <mergeCell ref="B91:C91"/>
    <mergeCell ref="B92:C92"/>
    <mergeCell ref="A93:A94"/>
    <mergeCell ref="B93:C93"/>
    <mergeCell ref="B94:C94"/>
    <mergeCell ref="D93:D94"/>
    <mergeCell ref="A98:A99"/>
    <mergeCell ref="B98:C98"/>
    <mergeCell ref="B99:C99"/>
    <mergeCell ref="D98:D99"/>
    <mergeCell ref="E98:E99"/>
    <mergeCell ref="E93:E94"/>
    <mergeCell ref="F93:F94"/>
    <mergeCell ref="G93:G94"/>
    <mergeCell ref="H93:H94"/>
    <mergeCell ref="F98:F99"/>
    <mergeCell ref="G98:G99"/>
    <mergeCell ref="H98:H99"/>
    <mergeCell ref="I98:I99"/>
    <mergeCell ref="B100:C100"/>
    <mergeCell ref="E95:E97"/>
    <mergeCell ref="F95:F97"/>
    <mergeCell ref="G95:G97"/>
    <mergeCell ref="H95:H97"/>
    <mergeCell ref="I95:I97"/>
  </mergeCells>
  <printOptions horizontalCentered="1"/>
  <pageMargins left="3.937007874015748E-2" right="3.937007874015748E-2" top="0.31496062992125984" bottom="7.874015748031496E-2" header="0.31496062992125984" footer="0.31496062992125984"/>
  <pageSetup scale="45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4"/>
  <sheetViews>
    <sheetView showGridLines="0" view="pageBreakPreview" topLeftCell="A154" zoomScale="110" zoomScaleNormal="100" zoomScaleSheetLayoutView="110" workbookViewId="0">
      <selection activeCell="B173" sqref="B173"/>
    </sheetView>
  </sheetViews>
  <sheetFormatPr baseColWidth="10" defaultRowHeight="15" x14ac:dyDescent="0.25"/>
  <cols>
    <col min="2" max="2" width="50.140625" bestFit="1" customWidth="1"/>
    <col min="3" max="3" width="13.42578125" style="167" customWidth="1"/>
    <col min="4" max="4" width="13.42578125" style="167" bestFit="1" customWidth="1"/>
    <col min="5" max="5" width="13.85546875" style="167" bestFit="1" customWidth="1"/>
    <col min="6" max="6" width="14.42578125" style="167" bestFit="1" customWidth="1"/>
    <col min="7" max="7" width="12.7109375" style="167" customWidth="1"/>
    <col min="8" max="8" width="12.28515625" style="167" customWidth="1"/>
    <col min="9" max="9" width="17.42578125" bestFit="1" customWidth="1"/>
    <col min="10" max="10" width="13.85546875" bestFit="1" customWidth="1"/>
  </cols>
  <sheetData>
    <row r="1" spans="1:10" x14ac:dyDescent="0.25">
      <c r="A1" s="501" t="str">
        <f>+FORMATO5!A1:I1</f>
        <v>COLEGIO DE ESTUDIOS CIENTÍFICOS Y TECNOLÓGICOS DEL ESTADO DE TLAXCALA</v>
      </c>
      <c r="B1" s="502"/>
      <c r="C1" s="502"/>
      <c r="D1" s="502"/>
      <c r="E1" s="502"/>
      <c r="F1" s="502"/>
      <c r="G1" s="502"/>
      <c r="H1" s="503"/>
    </row>
    <row r="2" spans="1:10" x14ac:dyDescent="0.25">
      <c r="A2" s="504" t="s">
        <v>139</v>
      </c>
      <c r="B2" s="505"/>
      <c r="C2" s="505"/>
      <c r="D2" s="505"/>
      <c r="E2" s="505"/>
      <c r="F2" s="505"/>
      <c r="G2" s="505"/>
      <c r="H2" s="506"/>
    </row>
    <row r="3" spans="1:10" x14ac:dyDescent="0.25">
      <c r="A3" s="504" t="s">
        <v>140</v>
      </c>
      <c r="B3" s="505"/>
      <c r="C3" s="505"/>
      <c r="D3" s="505"/>
      <c r="E3" s="505"/>
      <c r="F3" s="505"/>
      <c r="G3" s="505"/>
      <c r="H3" s="506"/>
    </row>
    <row r="4" spans="1:10" x14ac:dyDescent="0.25">
      <c r="A4" s="504" t="str">
        <f>+FORMATO5!A3:I3</f>
        <v>Del 1 de enero al 30 de junio de 2024</v>
      </c>
      <c r="B4" s="505"/>
      <c r="C4" s="505"/>
      <c r="D4" s="505"/>
      <c r="E4" s="505"/>
      <c r="F4" s="505"/>
      <c r="G4" s="505"/>
      <c r="H4" s="506"/>
    </row>
    <row r="5" spans="1:10" x14ac:dyDescent="0.25">
      <c r="A5" s="507" t="s">
        <v>1</v>
      </c>
      <c r="B5" s="508"/>
      <c r="C5" s="508"/>
      <c r="D5" s="508"/>
      <c r="E5" s="508"/>
      <c r="F5" s="508"/>
      <c r="G5" s="508"/>
      <c r="H5" s="509"/>
    </row>
    <row r="6" spans="1:10" x14ac:dyDescent="0.25">
      <c r="A6" s="425" t="s">
        <v>2</v>
      </c>
      <c r="B6" s="427"/>
      <c r="C6" s="510" t="s">
        <v>141</v>
      </c>
      <c r="D6" s="511"/>
      <c r="E6" s="511"/>
      <c r="F6" s="511"/>
      <c r="G6" s="512"/>
      <c r="H6" s="211" t="s">
        <v>142</v>
      </c>
    </row>
    <row r="7" spans="1:10" x14ac:dyDescent="0.25">
      <c r="A7" s="428"/>
      <c r="B7" s="430"/>
      <c r="C7" s="248" t="s">
        <v>24</v>
      </c>
      <c r="D7" s="248" t="s">
        <v>53</v>
      </c>
      <c r="E7" s="513" t="s">
        <v>55</v>
      </c>
      <c r="F7" s="513" t="s">
        <v>5</v>
      </c>
      <c r="G7" s="513" t="s">
        <v>7</v>
      </c>
      <c r="H7" s="212" t="s">
        <v>143</v>
      </c>
    </row>
    <row r="8" spans="1:10" x14ac:dyDescent="0.25">
      <c r="A8" s="431"/>
      <c r="B8" s="433"/>
      <c r="C8" s="197" t="s">
        <v>144</v>
      </c>
      <c r="D8" s="197" t="s">
        <v>54</v>
      </c>
      <c r="E8" s="514"/>
      <c r="F8" s="514"/>
      <c r="G8" s="514"/>
      <c r="H8" s="249"/>
    </row>
    <row r="9" spans="1:10" x14ac:dyDescent="0.25">
      <c r="A9" s="499" t="s">
        <v>145</v>
      </c>
      <c r="B9" s="500"/>
      <c r="C9" s="250">
        <f t="shared" ref="C9:H9" si="0">+C10+C18+C29+C40+C51+C62+C66+C76</f>
        <v>587168044</v>
      </c>
      <c r="D9" s="251">
        <f t="shared" si="0"/>
        <v>23803980.82</v>
      </c>
      <c r="E9" s="252">
        <f t="shared" si="0"/>
        <v>610972024.82000005</v>
      </c>
      <c r="F9" s="253">
        <f t="shared" si="0"/>
        <v>255548040.66</v>
      </c>
      <c r="G9" s="254">
        <f t="shared" si="0"/>
        <v>240910700.47999999</v>
      </c>
      <c r="H9" s="254">
        <f t="shared" si="0"/>
        <v>355423984.15999997</v>
      </c>
      <c r="I9" s="167"/>
      <c r="J9" s="167"/>
    </row>
    <row r="10" spans="1:10" x14ac:dyDescent="0.25">
      <c r="A10" s="488" t="s">
        <v>146</v>
      </c>
      <c r="B10" s="490"/>
      <c r="C10" s="373">
        <f>SUM(C11:C17)</f>
        <v>543563244</v>
      </c>
      <c r="D10" s="255">
        <f>SUM(D11:D17)</f>
        <v>20743920</v>
      </c>
      <c r="E10" s="372">
        <f>SUM(E11:E17)</f>
        <v>564307164</v>
      </c>
      <c r="F10" s="256">
        <f>SUM(F11:F17)</f>
        <v>238633125.68000001</v>
      </c>
      <c r="G10" s="257">
        <f>SUM(G11:G17)</f>
        <v>225358284.94</v>
      </c>
      <c r="H10" s="258">
        <f>+SUM(H11:H17)</f>
        <v>325674038.31999999</v>
      </c>
      <c r="I10" s="11"/>
      <c r="J10" s="10"/>
    </row>
    <row r="11" spans="1:10" x14ac:dyDescent="0.25">
      <c r="A11" s="44"/>
      <c r="B11" s="45" t="s">
        <v>147</v>
      </c>
      <c r="C11" s="368">
        <v>270666295.5</v>
      </c>
      <c r="D11" s="368">
        <v>-8164497.9699999997</v>
      </c>
      <c r="E11" s="368">
        <f>+C11+D11</f>
        <v>262501797.53</v>
      </c>
      <c r="F11" s="368">
        <v>126113457.58</v>
      </c>
      <c r="G11" s="368">
        <v>126113457.58</v>
      </c>
      <c r="H11" s="261">
        <f>+E11-F11</f>
        <v>136388339.94999999</v>
      </c>
    </row>
    <row r="12" spans="1:10" x14ac:dyDescent="0.25">
      <c r="A12" s="44"/>
      <c r="B12" s="45" t="s">
        <v>148</v>
      </c>
      <c r="C12" s="368">
        <v>424309</v>
      </c>
      <c r="D12" s="368">
        <v>-20903.8</v>
      </c>
      <c r="E12" s="368">
        <f t="shared" ref="E12:E17" si="1">+C12+D12</f>
        <v>403405.2</v>
      </c>
      <c r="F12" s="368">
        <v>166789.79999999999</v>
      </c>
      <c r="G12" s="368">
        <v>166789.79999999999</v>
      </c>
      <c r="H12" s="371">
        <f t="shared" ref="H12:H17" si="2">+E12-F12</f>
        <v>236615.40000000002</v>
      </c>
    </row>
    <row r="13" spans="1:10" x14ac:dyDescent="0.25">
      <c r="A13" s="44"/>
      <c r="B13" s="45" t="s">
        <v>149</v>
      </c>
      <c r="C13" s="368">
        <v>92702719.5</v>
      </c>
      <c r="D13" s="368">
        <v>4054700.47</v>
      </c>
      <c r="E13" s="368">
        <f t="shared" si="1"/>
        <v>96757419.969999999</v>
      </c>
      <c r="F13" s="368">
        <v>30436359.780000001</v>
      </c>
      <c r="G13" s="368">
        <v>30436359.780000001</v>
      </c>
      <c r="H13" s="371">
        <f t="shared" si="2"/>
        <v>66321060.189999998</v>
      </c>
    </row>
    <row r="14" spans="1:10" x14ac:dyDescent="0.25">
      <c r="A14" s="44"/>
      <c r="B14" s="45" t="s">
        <v>150</v>
      </c>
      <c r="C14" s="368">
        <v>99896734</v>
      </c>
      <c r="D14" s="368">
        <v>2632392.83</v>
      </c>
      <c r="E14" s="368">
        <f t="shared" si="1"/>
        <v>102529126.83</v>
      </c>
      <c r="F14" s="368">
        <v>52746611.280000001</v>
      </c>
      <c r="G14" s="368">
        <v>42102976.289999999</v>
      </c>
      <c r="H14" s="371">
        <f t="shared" si="2"/>
        <v>49782515.549999997</v>
      </c>
    </row>
    <row r="15" spans="1:10" x14ac:dyDescent="0.25">
      <c r="A15" s="44"/>
      <c r="B15" s="45" t="s">
        <v>151</v>
      </c>
      <c r="C15" s="368">
        <v>79873186</v>
      </c>
      <c r="D15" s="368">
        <v>22242228.469999999</v>
      </c>
      <c r="E15" s="368">
        <f>+C15+D15</f>
        <v>102115414.47</v>
      </c>
      <c r="F15" s="368">
        <v>29169907.239999998</v>
      </c>
      <c r="G15" s="368">
        <v>26538701.489999998</v>
      </c>
      <c r="H15" s="371">
        <f>+E15-F15</f>
        <v>72945507.230000004</v>
      </c>
    </row>
    <row r="16" spans="1:10" x14ac:dyDescent="0.25">
      <c r="A16" s="44"/>
      <c r="B16" s="45" t="s">
        <v>152</v>
      </c>
      <c r="C16" s="368">
        <v>0</v>
      </c>
      <c r="D16" s="368">
        <v>0</v>
      </c>
      <c r="E16" s="370">
        <f t="shared" si="1"/>
        <v>0</v>
      </c>
      <c r="F16" s="370">
        <v>0</v>
      </c>
      <c r="G16" s="370">
        <v>0</v>
      </c>
      <c r="H16" s="371">
        <f t="shared" si="2"/>
        <v>0</v>
      </c>
    </row>
    <row r="17" spans="1:10" x14ac:dyDescent="0.25">
      <c r="A17" s="44"/>
      <c r="B17" s="45" t="s">
        <v>153</v>
      </c>
      <c r="C17" s="368">
        <v>0</v>
      </c>
      <c r="D17" s="368">
        <v>0</v>
      </c>
      <c r="E17" s="370">
        <f t="shared" si="1"/>
        <v>0</v>
      </c>
      <c r="F17" s="370">
        <v>0</v>
      </c>
      <c r="G17" s="370">
        <v>0</v>
      </c>
      <c r="H17" s="371">
        <f t="shared" si="2"/>
        <v>0</v>
      </c>
    </row>
    <row r="18" spans="1:10" x14ac:dyDescent="0.25">
      <c r="A18" s="488" t="s">
        <v>154</v>
      </c>
      <c r="B18" s="490"/>
      <c r="C18" s="373">
        <f>SUM(C19:C28)</f>
        <v>6317700</v>
      </c>
      <c r="D18" s="263">
        <f>SUM(D19:D28)</f>
        <v>-1167040.1300000001</v>
      </c>
      <c r="E18" s="264">
        <f>SUM(E19:E28)</f>
        <v>5150659.87</v>
      </c>
      <c r="F18" s="256">
        <f>SUM(F19:F28)</f>
        <v>982322.75000000012</v>
      </c>
      <c r="G18" s="257">
        <f>SUM(G19:G28)</f>
        <v>761060.42999999993</v>
      </c>
      <c r="H18" s="258">
        <f>+SUM(H19:H28)</f>
        <v>4168337.12</v>
      </c>
      <c r="I18" s="10"/>
      <c r="J18" s="10"/>
    </row>
    <row r="19" spans="1:10" x14ac:dyDescent="0.25">
      <c r="A19" s="488"/>
      <c r="B19" s="45" t="s">
        <v>155</v>
      </c>
      <c r="C19" s="265">
        <v>3109100</v>
      </c>
      <c r="D19" s="265">
        <v>-990432.67</v>
      </c>
      <c r="E19" s="265">
        <f t="shared" ref="E19:E28" si="3">+C19+D19</f>
        <v>2118667.33</v>
      </c>
      <c r="F19" s="265">
        <v>119392.92</v>
      </c>
      <c r="G19" s="265">
        <v>23892.44</v>
      </c>
      <c r="H19" s="265">
        <f>+E19-F19</f>
        <v>1999274.4100000001</v>
      </c>
      <c r="I19" s="9"/>
    </row>
    <row r="20" spans="1:10" x14ac:dyDescent="0.25">
      <c r="A20" s="488"/>
      <c r="B20" s="45" t="s">
        <v>156</v>
      </c>
      <c r="C20" s="265"/>
      <c r="D20" s="265"/>
      <c r="E20" s="265"/>
      <c r="F20" s="265"/>
      <c r="G20" s="265"/>
      <c r="H20" s="265">
        <f>+E20-F20</f>
        <v>0</v>
      </c>
      <c r="I20" s="9"/>
    </row>
    <row r="21" spans="1:10" x14ac:dyDescent="0.25">
      <c r="A21" s="44"/>
      <c r="B21" s="45" t="s">
        <v>157</v>
      </c>
      <c r="C21" s="265">
        <v>511100</v>
      </c>
      <c r="D21" s="265">
        <v>-160518.38</v>
      </c>
      <c r="E21" s="265">
        <f t="shared" si="3"/>
        <v>350581.62</v>
      </c>
      <c r="F21" s="265">
        <v>73999.41</v>
      </c>
      <c r="G21" s="265">
        <v>73999.41</v>
      </c>
      <c r="H21" s="265">
        <f t="shared" ref="H21:H28" si="4">+E21-F21</f>
        <v>276582.20999999996</v>
      </c>
      <c r="I21" s="9"/>
    </row>
    <row r="22" spans="1:10" x14ac:dyDescent="0.25">
      <c r="A22" s="44"/>
      <c r="B22" s="45" t="s">
        <v>158</v>
      </c>
      <c r="C22" s="265">
        <v>0</v>
      </c>
      <c r="D22" s="265"/>
      <c r="E22" s="265">
        <f t="shared" si="3"/>
        <v>0</v>
      </c>
      <c r="F22" s="265"/>
      <c r="G22" s="265"/>
      <c r="H22" s="259">
        <f t="shared" si="4"/>
        <v>0</v>
      </c>
      <c r="I22" s="9"/>
    </row>
    <row r="23" spans="1:10" x14ac:dyDescent="0.25">
      <c r="A23" s="44"/>
      <c r="B23" s="45" t="s">
        <v>159</v>
      </c>
      <c r="C23" s="265">
        <v>318000</v>
      </c>
      <c r="D23" s="265">
        <v>-5335.82</v>
      </c>
      <c r="E23" s="265">
        <f t="shared" si="3"/>
        <v>312664.18</v>
      </c>
      <c r="F23" s="265">
        <v>77629.39</v>
      </c>
      <c r="G23" s="265">
        <v>77629.39</v>
      </c>
      <c r="H23" s="259">
        <f t="shared" si="4"/>
        <v>235034.78999999998</v>
      </c>
      <c r="I23" s="9"/>
    </row>
    <row r="24" spans="1:10" x14ac:dyDescent="0.25">
      <c r="A24" s="44"/>
      <c r="B24" s="45" t="s">
        <v>160</v>
      </c>
      <c r="C24" s="265">
        <v>224000</v>
      </c>
      <c r="D24" s="265">
        <v>-2890.16</v>
      </c>
      <c r="E24" s="265">
        <f t="shared" si="3"/>
        <v>221109.84</v>
      </c>
      <c r="F24" s="265">
        <v>63763.4</v>
      </c>
      <c r="G24" s="265">
        <v>27770.92</v>
      </c>
      <c r="H24" s="259">
        <f t="shared" si="4"/>
        <v>157346.44</v>
      </c>
      <c r="I24" s="9"/>
    </row>
    <row r="25" spans="1:10" x14ac:dyDescent="0.25">
      <c r="A25" s="44"/>
      <c r="B25" s="45" t="s">
        <v>161</v>
      </c>
      <c r="C25" s="265">
        <v>954000</v>
      </c>
      <c r="D25" s="265">
        <v>0</v>
      </c>
      <c r="E25" s="265">
        <f t="shared" si="3"/>
        <v>954000</v>
      </c>
      <c r="F25" s="265">
        <v>397500</v>
      </c>
      <c r="G25" s="265">
        <v>397500</v>
      </c>
      <c r="H25" s="259">
        <f t="shared" si="4"/>
        <v>556500</v>
      </c>
      <c r="I25" s="9"/>
    </row>
    <row r="26" spans="1:10" x14ac:dyDescent="0.25">
      <c r="A26" s="44"/>
      <c r="B26" s="45" t="s">
        <v>162</v>
      </c>
      <c r="C26" s="265">
        <v>177500</v>
      </c>
      <c r="D26" s="265">
        <v>-17735.27</v>
      </c>
      <c r="E26" s="265">
        <f t="shared" si="3"/>
        <v>159764.73000000001</v>
      </c>
      <c r="F26" s="265">
        <v>27989.61</v>
      </c>
      <c r="G26" s="265">
        <v>4823.25</v>
      </c>
      <c r="H26" s="259">
        <f t="shared" si="4"/>
        <v>131775.12</v>
      </c>
    </row>
    <row r="27" spans="1:10" x14ac:dyDescent="0.25">
      <c r="A27" s="44"/>
      <c r="B27" s="45" t="s">
        <v>163</v>
      </c>
      <c r="C27" s="265">
        <v>0</v>
      </c>
      <c r="D27" s="265"/>
      <c r="E27" s="265">
        <f t="shared" si="3"/>
        <v>0</v>
      </c>
      <c r="F27" s="265"/>
      <c r="G27" s="265"/>
      <c r="H27" s="259">
        <f t="shared" si="4"/>
        <v>0</v>
      </c>
    </row>
    <row r="28" spans="1:10" x14ac:dyDescent="0.25">
      <c r="A28" s="44"/>
      <c r="B28" s="45" t="s">
        <v>164</v>
      </c>
      <c r="C28" s="265">
        <v>1024000</v>
      </c>
      <c r="D28" s="265">
        <v>9872.17</v>
      </c>
      <c r="E28" s="265">
        <f t="shared" si="3"/>
        <v>1033872.17</v>
      </c>
      <c r="F28" s="265">
        <v>222048.02</v>
      </c>
      <c r="G28" s="265">
        <v>155445.01999999999</v>
      </c>
      <c r="H28" s="265">
        <f t="shared" si="4"/>
        <v>811824.15</v>
      </c>
    </row>
    <row r="29" spans="1:10" x14ac:dyDescent="0.25">
      <c r="A29" s="488" t="s">
        <v>165</v>
      </c>
      <c r="B29" s="490"/>
      <c r="C29" s="262">
        <f>SUM(C30:C39)</f>
        <v>34204160</v>
      </c>
      <c r="D29" s="290">
        <f>SUM(D30:D39)</f>
        <v>6727100.9500000002</v>
      </c>
      <c r="E29" s="264">
        <f>SUM(E30:E39)</f>
        <v>40931260.950000003</v>
      </c>
      <c r="F29" s="256">
        <f>SUM(F30:F39)</f>
        <v>15889573.629999999</v>
      </c>
      <c r="G29" s="257">
        <f>SUM(G30:G39)</f>
        <v>14748336.51</v>
      </c>
      <c r="H29" s="258">
        <f>+SUM(H30:H39)</f>
        <v>25041687.32</v>
      </c>
      <c r="I29" s="10"/>
      <c r="J29" s="10"/>
    </row>
    <row r="30" spans="1:10" x14ac:dyDescent="0.25">
      <c r="A30" s="44"/>
      <c r="B30" s="45" t="s">
        <v>166</v>
      </c>
      <c r="C30" s="265">
        <v>5761996</v>
      </c>
      <c r="D30" s="265">
        <v>-4513.99</v>
      </c>
      <c r="E30" s="265">
        <f>+C30+D30</f>
        <v>5757482.0099999998</v>
      </c>
      <c r="F30" s="265">
        <v>1861463.35</v>
      </c>
      <c r="G30" s="265">
        <v>1766759.93</v>
      </c>
      <c r="H30" s="259">
        <f>+E30-F30</f>
        <v>3896018.6599999997</v>
      </c>
      <c r="I30" s="9"/>
      <c r="J30" s="9"/>
    </row>
    <row r="31" spans="1:10" x14ac:dyDescent="0.25">
      <c r="A31" s="44"/>
      <c r="B31" s="45" t="s">
        <v>167</v>
      </c>
      <c r="C31" s="265">
        <v>2456480</v>
      </c>
      <c r="D31" s="265">
        <v>-109892.17</v>
      </c>
      <c r="E31" s="265">
        <f>+C31+D31</f>
        <v>2346587.83</v>
      </c>
      <c r="F31" s="265">
        <v>762949.44</v>
      </c>
      <c r="G31" s="265">
        <v>762949.44</v>
      </c>
      <c r="H31" s="259">
        <f>+E31-F31</f>
        <v>1583638.3900000001</v>
      </c>
      <c r="I31" s="9"/>
      <c r="J31" s="10"/>
    </row>
    <row r="32" spans="1:10" x14ac:dyDescent="0.25">
      <c r="A32" s="44"/>
      <c r="B32" s="45" t="s">
        <v>168</v>
      </c>
      <c r="C32" s="265">
        <v>14858490</v>
      </c>
      <c r="D32" s="265">
        <v>3755020.41</v>
      </c>
      <c r="E32" s="265">
        <f>+C32+D32</f>
        <v>18613510.41</v>
      </c>
      <c r="F32" s="265">
        <v>7571684.6200000001</v>
      </c>
      <c r="G32" s="265">
        <v>7374499.7000000002</v>
      </c>
      <c r="H32" s="259">
        <f>+E32-F32</f>
        <v>11041825.789999999</v>
      </c>
      <c r="I32" s="9"/>
      <c r="J32" s="8"/>
    </row>
    <row r="33" spans="1:10" x14ac:dyDescent="0.25">
      <c r="A33" s="44"/>
      <c r="B33" s="45" t="s">
        <v>169</v>
      </c>
      <c r="C33" s="265">
        <v>344114</v>
      </c>
      <c r="D33" s="265">
        <v>-348</v>
      </c>
      <c r="E33" s="265">
        <f>+C33+D33</f>
        <v>343766</v>
      </c>
      <c r="F33" s="265">
        <v>31397.35</v>
      </c>
      <c r="G33" s="265">
        <v>31397.35</v>
      </c>
      <c r="H33" s="259">
        <f>+E33-F33</f>
        <v>312368.65000000002</v>
      </c>
      <c r="I33" s="9"/>
    </row>
    <row r="34" spans="1:10" x14ac:dyDescent="0.25">
      <c r="A34" s="488"/>
      <c r="B34" s="45" t="s">
        <v>170</v>
      </c>
      <c r="C34" s="265">
        <v>780000</v>
      </c>
      <c r="D34" s="265">
        <v>92</v>
      </c>
      <c r="E34" s="265">
        <f>+C34+D34</f>
        <v>780092</v>
      </c>
      <c r="F34" s="265">
        <v>28106</v>
      </c>
      <c r="G34" s="265">
        <v>27502.799999999999</v>
      </c>
      <c r="H34" s="374">
        <f>+E34-F34</f>
        <v>751986</v>
      </c>
      <c r="I34" s="9"/>
    </row>
    <row r="35" spans="1:10" x14ac:dyDescent="0.25">
      <c r="A35" s="488"/>
      <c r="B35" s="45" t="s">
        <v>171</v>
      </c>
      <c r="C35" s="265"/>
      <c r="D35" s="265"/>
      <c r="E35" s="265"/>
      <c r="F35" s="265"/>
      <c r="G35" s="265"/>
      <c r="H35" s="374"/>
      <c r="I35" s="9"/>
    </row>
    <row r="36" spans="1:10" x14ac:dyDescent="0.25">
      <c r="A36" s="44"/>
      <c r="B36" s="45" t="s">
        <v>172</v>
      </c>
      <c r="C36" s="265">
        <v>65000</v>
      </c>
      <c r="D36" s="265">
        <v>-10000</v>
      </c>
      <c r="E36" s="265">
        <f>+C36+D36</f>
        <v>55000</v>
      </c>
      <c r="F36" s="265">
        <v>0</v>
      </c>
      <c r="G36" s="265">
        <v>0</v>
      </c>
      <c r="H36" s="259">
        <f>+E36-F36</f>
        <v>55000</v>
      </c>
      <c r="I36" s="9"/>
    </row>
    <row r="37" spans="1:10" x14ac:dyDescent="0.25">
      <c r="A37" s="44"/>
      <c r="B37" s="45" t="s">
        <v>173</v>
      </c>
      <c r="C37" s="265">
        <v>564190</v>
      </c>
      <c r="D37" s="265">
        <v>-30690.61</v>
      </c>
      <c r="E37" s="265">
        <f>+C37+D37</f>
        <v>533499.39</v>
      </c>
      <c r="F37" s="265">
        <v>76922.789999999994</v>
      </c>
      <c r="G37" s="265">
        <v>76922.789999999994</v>
      </c>
      <c r="H37" s="259">
        <f>+E37-F37</f>
        <v>456576.60000000003</v>
      </c>
      <c r="I37" s="9"/>
    </row>
    <row r="38" spans="1:10" x14ac:dyDescent="0.25">
      <c r="A38" s="44"/>
      <c r="B38" s="45" t="s">
        <v>174</v>
      </c>
      <c r="C38" s="265">
        <v>1151740</v>
      </c>
      <c r="D38" s="265">
        <v>28486</v>
      </c>
      <c r="E38" s="265">
        <f>+C38+D38</f>
        <v>1180226</v>
      </c>
      <c r="F38" s="265">
        <v>143551.07999999999</v>
      </c>
      <c r="G38" s="265">
        <v>137700.5</v>
      </c>
      <c r="H38" s="259">
        <f>+E38-F38</f>
        <v>1036674.92</v>
      </c>
      <c r="I38" s="9"/>
    </row>
    <row r="39" spans="1:10" x14ac:dyDescent="0.25">
      <c r="A39" s="44"/>
      <c r="B39" s="45" t="s">
        <v>175</v>
      </c>
      <c r="C39" s="265">
        <v>8222150</v>
      </c>
      <c r="D39" s="265">
        <v>3098947.31</v>
      </c>
      <c r="E39" s="265">
        <f>+C39+D39</f>
        <v>11321097.310000001</v>
      </c>
      <c r="F39" s="265">
        <v>5413499</v>
      </c>
      <c r="G39" s="265">
        <v>4570604</v>
      </c>
      <c r="H39" s="259">
        <f>+E39-F39</f>
        <v>5907598.3100000005</v>
      </c>
      <c r="J39" s="167"/>
    </row>
    <row r="40" spans="1:10" x14ac:dyDescent="0.25">
      <c r="A40" s="488" t="s">
        <v>176</v>
      </c>
      <c r="B40" s="490"/>
      <c r="C40" s="495">
        <v>0</v>
      </c>
      <c r="D40" s="493">
        <v>0</v>
      </c>
      <c r="E40" s="493">
        <v>0</v>
      </c>
      <c r="F40" s="493">
        <f>+SUM(F42:F50)</f>
        <v>0</v>
      </c>
      <c r="G40" s="493">
        <f>+SUM(G42:G50)</f>
        <v>0</v>
      </c>
      <c r="H40" s="498">
        <f>+SUM(H42:H50)</f>
        <v>0</v>
      </c>
      <c r="J40" s="167"/>
    </row>
    <row r="41" spans="1:10" x14ac:dyDescent="0.25">
      <c r="A41" s="488" t="s">
        <v>177</v>
      </c>
      <c r="B41" s="490"/>
      <c r="C41" s="495"/>
      <c r="D41" s="493"/>
      <c r="E41" s="493"/>
      <c r="F41" s="493"/>
      <c r="G41" s="493"/>
      <c r="H41" s="498"/>
    </row>
    <row r="42" spans="1:10" x14ac:dyDescent="0.25">
      <c r="A42" s="44"/>
      <c r="B42" s="45" t="s">
        <v>178</v>
      </c>
      <c r="C42" s="368">
        <v>0</v>
      </c>
      <c r="D42" s="260">
        <v>0</v>
      </c>
      <c r="E42" s="260">
        <v>0</v>
      </c>
      <c r="F42" s="260">
        <v>0</v>
      </c>
      <c r="G42" s="260">
        <v>0</v>
      </c>
      <c r="H42" s="371">
        <v>0</v>
      </c>
    </row>
    <row r="43" spans="1:10" x14ac:dyDescent="0.25">
      <c r="A43" s="44"/>
      <c r="B43" s="45" t="s">
        <v>179</v>
      </c>
      <c r="C43" s="368">
        <v>0</v>
      </c>
      <c r="D43" s="260">
        <v>0</v>
      </c>
      <c r="E43" s="260">
        <v>0</v>
      </c>
      <c r="F43" s="260">
        <v>0</v>
      </c>
      <c r="G43" s="260">
        <v>0</v>
      </c>
      <c r="H43" s="371">
        <v>0</v>
      </c>
    </row>
    <row r="44" spans="1:10" x14ac:dyDescent="0.25">
      <c r="A44" s="44"/>
      <c r="B44" s="45" t="s">
        <v>180</v>
      </c>
      <c r="C44" s="368">
        <v>0</v>
      </c>
      <c r="D44" s="260">
        <v>0</v>
      </c>
      <c r="E44" s="260">
        <v>0</v>
      </c>
      <c r="F44" s="260">
        <v>0</v>
      </c>
      <c r="G44" s="260">
        <v>0</v>
      </c>
      <c r="H44" s="371">
        <v>0</v>
      </c>
    </row>
    <row r="45" spans="1:10" x14ac:dyDescent="0.25">
      <c r="A45" s="44"/>
      <c r="B45" s="45" t="s">
        <v>181</v>
      </c>
      <c r="C45" s="368">
        <v>0</v>
      </c>
      <c r="D45" s="260">
        <v>0</v>
      </c>
      <c r="E45" s="260">
        <v>0</v>
      </c>
      <c r="F45" s="260">
        <v>0</v>
      </c>
      <c r="G45" s="260">
        <v>0</v>
      </c>
      <c r="H45" s="371">
        <v>0</v>
      </c>
    </row>
    <row r="46" spans="1:10" x14ac:dyDescent="0.25">
      <c r="A46" s="44"/>
      <c r="B46" s="45" t="s">
        <v>182</v>
      </c>
      <c r="C46" s="368">
        <v>0</v>
      </c>
      <c r="D46" s="260">
        <v>0</v>
      </c>
      <c r="E46" s="260">
        <v>0</v>
      </c>
      <c r="F46" s="260">
        <v>0</v>
      </c>
      <c r="G46" s="260">
        <v>0</v>
      </c>
      <c r="H46" s="371">
        <v>0</v>
      </c>
    </row>
    <row r="47" spans="1:10" x14ac:dyDescent="0.25">
      <c r="A47" s="44"/>
      <c r="B47" s="45" t="s">
        <v>183</v>
      </c>
      <c r="C47" s="368">
        <v>0</v>
      </c>
      <c r="D47" s="260">
        <v>0</v>
      </c>
      <c r="E47" s="260">
        <v>0</v>
      </c>
      <c r="F47" s="260">
        <v>0</v>
      </c>
      <c r="G47" s="260">
        <v>0</v>
      </c>
      <c r="H47" s="371">
        <v>0</v>
      </c>
    </row>
    <row r="48" spans="1:10" x14ac:dyDescent="0.25">
      <c r="A48" s="44"/>
      <c r="B48" s="45" t="s">
        <v>184</v>
      </c>
      <c r="C48" s="368">
        <v>0</v>
      </c>
      <c r="D48" s="260">
        <v>0</v>
      </c>
      <c r="E48" s="260">
        <v>0</v>
      </c>
      <c r="F48" s="260">
        <v>0</v>
      </c>
      <c r="G48" s="260">
        <v>0</v>
      </c>
      <c r="H48" s="371">
        <v>0</v>
      </c>
    </row>
    <row r="49" spans="1:10" x14ac:dyDescent="0.25">
      <c r="A49" s="44"/>
      <c r="B49" s="45" t="s">
        <v>185</v>
      </c>
      <c r="C49" s="368">
        <v>0</v>
      </c>
      <c r="D49" s="260">
        <v>0</v>
      </c>
      <c r="E49" s="260">
        <v>0</v>
      </c>
      <c r="F49" s="260">
        <v>0</v>
      </c>
      <c r="G49" s="260">
        <v>0</v>
      </c>
      <c r="H49" s="371">
        <v>0</v>
      </c>
    </row>
    <row r="50" spans="1:10" x14ac:dyDescent="0.25">
      <c r="A50" s="44"/>
      <c r="B50" s="45" t="s">
        <v>186</v>
      </c>
      <c r="C50" s="368">
        <v>0</v>
      </c>
      <c r="D50" s="260">
        <v>0</v>
      </c>
      <c r="E50" s="260">
        <v>0</v>
      </c>
      <c r="F50" s="260">
        <v>0</v>
      </c>
      <c r="G50" s="260">
        <v>0</v>
      </c>
      <c r="H50" s="371">
        <v>0</v>
      </c>
    </row>
    <row r="51" spans="1:10" x14ac:dyDescent="0.25">
      <c r="A51" s="488" t="s">
        <v>187</v>
      </c>
      <c r="B51" s="490"/>
      <c r="C51" s="495">
        <f>SUM(C53:C61)</f>
        <v>3082940</v>
      </c>
      <c r="D51" s="493">
        <f>SUM(D53:D61)</f>
        <v>-2500000</v>
      </c>
      <c r="E51" s="493">
        <f>SUM(E53:E61)</f>
        <v>582940</v>
      </c>
      <c r="F51" s="493">
        <f>SUM(F53:F61)</f>
        <v>43018.6</v>
      </c>
      <c r="G51" s="493">
        <f>SUM(G53:G61)</f>
        <v>43018.6</v>
      </c>
      <c r="H51" s="498">
        <f>+SUM(H53:H61)</f>
        <v>539921.4</v>
      </c>
      <c r="I51" s="167"/>
      <c r="J51" s="10"/>
    </row>
    <row r="52" spans="1:10" x14ac:dyDescent="0.25">
      <c r="A52" s="488" t="s">
        <v>188</v>
      </c>
      <c r="B52" s="490"/>
      <c r="C52" s="495"/>
      <c r="D52" s="493"/>
      <c r="E52" s="493"/>
      <c r="F52" s="493"/>
      <c r="G52" s="493"/>
      <c r="H52" s="498"/>
      <c r="J52" s="10"/>
    </row>
    <row r="53" spans="1:10" x14ac:dyDescent="0.25">
      <c r="A53" s="44"/>
      <c r="B53" s="45" t="s">
        <v>189</v>
      </c>
      <c r="C53" s="368">
        <v>482940</v>
      </c>
      <c r="D53" s="368">
        <v>0</v>
      </c>
      <c r="E53" s="368">
        <f>+C53+D53</f>
        <v>482940</v>
      </c>
      <c r="F53" s="368">
        <v>43018.6</v>
      </c>
      <c r="G53" s="368">
        <v>43018.6</v>
      </c>
      <c r="H53" s="371">
        <f>+E53-F53</f>
        <v>439921.4</v>
      </c>
      <c r="I53" s="9"/>
    </row>
    <row r="54" spans="1:10" x14ac:dyDescent="0.25">
      <c r="A54" s="44"/>
      <c r="B54" s="45" t="s">
        <v>190</v>
      </c>
      <c r="C54" s="368">
        <v>0</v>
      </c>
      <c r="D54" s="368">
        <v>0</v>
      </c>
      <c r="E54" s="368">
        <f t="shared" ref="E54:E61" si="5">+C54+D54</f>
        <v>0</v>
      </c>
      <c r="F54" s="368">
        <v>0</v>
      </c>
      <c r="G54" s="368">
        <v>0</v>
      </c>
      <c r="H54" s="371">
        <f t="shared" ref="H54:H66" si="6">+E54-F54</f>
        <v>0</v>
      </c>
      <c r="I54" s="9"/>
    </row>
    <row r="55" spans="1:10" x14ac:dyDescent="0.25">
      <c r="A55" s="208"/>
      <c r="B55" s="45" t="s">
        <v>191</v>
      </c>
      <c r="C55" s="368">
        <v>0</v>
      </c>
      <c r="D55" s="368">
        <v>0</v>
      </c>
      <c r="E55" s="368">
        <f t="shared" si="5"/>
        <v>0</v>
      </c>
      <c r="F55" s="368">
        <v>0</v>
      </c>
      <c r="G55" s="368">
        <v>0</v>
      </c>
      <c r="H55" s="371">
        <f t="shared" si="6"/>
        <v>0</v>
      </c>
      <c r="I55" s="9"/>
    </row>
    <row r="56" spans="1:10" x14ac:dyDescent="0.25">
      <c r="A56" s="44"/>
      <c r="B56" s="45" t="s">
        <v>192</v>
      </c>
      <c r="C56" s="368">
        <v>0</v>
      </c>
      <c r="D56" s="368">
        <v>0</v>
      </c>
      <c r="E56" s="368">
        <f t="shared" si="5"/>
        <v>0</v>
      </c>
      <c r="F56" s="368">
        <v>0</v>
      </c>
      <c r="G56" s="368">
        <v>0</v>
      </c>
      <c r="H56" s="371">
        <f t="shared" si="6"/>
        <v>0</v>
      </c>
      <c r="I56" s="9"/>
    </row>
    <row r="57" spans="1:10" x14ac:dyDescent="0.25">
      <c r="A57" s="44" t="s">
        <v>387</v>
      </c>
      <c r="B57" s="45" t="s">
        <v>193</v>
      </c>
      <c r="C57" s="368">
        <v>0</v>
      </c>
      <c r="D57" s="368">
        <v>0</v>
      </c>
      <c r="E57" s="368">
        <f t="shared" si="5"/>
        <v>0</v>
      </c>
      <c r="F57" s="368">
        <v>0</v>
      </c>
      <c r="G57" s="368">
        <v>0</v>
      </c>
      <c r="H57" s="371">
        <f t="shared" si="6"/>
        <v>0</v>
      </c>
    </row>
    <row r="58" spans="1:10" x14ac:dyDescent="0.25">
      <c r="A58" s="44"/>
      <c r="B58" s="45" t="s">
        <v>194</v>
      </c>
      <c r="C58" s="368">
        <v>0</v>
      </c>
      <c r="D58" s="368">
        <v>0</v>
      </c>
      <c r="E58" s="368">
        <f t="shared" si="5"/>
        <v>0</v>
      </c>
      <c r="F58" s="368">
        <v>0</v>
      </c>
      <c r="G58" s="368">
        <v>0</v>
      </c>
      <c r="H58" s="371">
        <f t="shared" si="6"/>
        <v>0</v>
      </c>
    </row>
    <row r="59" spans="1:10" x14ac:dyDescent="0.25">
      <c r="A59" s="208"/>
      <c r="B59" s="45" t="s">
        <v>195</v>
      </c>
      <c r="C59" s="368">
        <v>0</v>
      </c>
      <c r="D59" s="368">
        <v>0</v>
      </c>
      <c r="E59" s="368">
        <f t="shared" si="5"/>
        <v>0</v>
      </c>
      <c r="F59" s="368">
        <v>0</v>
      </c>
      <c r="G59" s="368">
        <v>0</v>
      </c>
      <c r="H59" s="371">
        <f t="shared" si="6"/>
        <v>0</v>
      </c>
    </row>
    <row r="60" spans="1:10" x14ac:dyDescent="0.25">
      <c r="A60" s="44"/>
      <c r="B60" s="45" t="s">
        <v>196</v>
      </c>
      <c r="C60" s="368">
        <v>0</v>
      </c>
      <c r="D60" s="368">
        <v>0</v>
      </c>
      <c r="E60" s="368">
        <f t="shared" si="5"/>
        <v>0</v>
      </c>
      <c r="F60" s="368">
        <v>0</v>
      </c>
      <c r="G60" s="368">
        <v>0</v>
      </c>
      <c r="H60" s="371">
        <f t="shared" si="6"/>
        <v>0</v>
      </c>
    </row>
    <row r="61" spans="1:10" x14ac:dyDescent="0.25">
      <c r="A61" s="44"/>
      <c r="B61" s="45" t="s">
        <v>197</v>
      </c>
      <c r="C61" s="368">
        <v>2600000</v>
      </c>
      <c r="D61" s="368">
        <v>-2500000</v>
      </c>
      <c r="E61" s="368">
        <f t="shared" si="5"/>
        <v>100000</v>
      </c>
      <c r="F61" s="368">
        <v>0</v>
      </c>
      <c r="G61" s="368">
        <v>0</v>
      </c>
      <c r="H61" s="371">
        <f t="shared" si="6"/>
        <v>100000</v>
      </c>
    </row>
    <row r="62" spans="1:10" x14ac:dyDescent="0.25">
      <c r="A62" s="488" t="s">
        <v>198</v>
      </c>
      <c r="B62" s="490"/>
      <c r="C62" s="262">
        <f>SUM(C63:C65)</f>
        <v>0</v>
      </c>
      <c r="D62" s="263">
        <f>SUM(D63:D65)</f>
        <v>0</v>
      </c>
      <c r="E62" s="263">
        <f>SUM(E63:E65)</f>
        <v>0</v>
      </c>
      <c r="F62" s="264">
        <f>SUM(F63:F65)</f>
        <v>0</v>
      </c>
      <c r="G62" s="256">
        <f>SUM(G63:G65)</f>
        <v>0</v>
      </c>
      <c r="H62" s="371">
        <f t="shared" si="6"/>
        <v>0</v>
      </c>
    </row>
    <row r="63" spans="1:10" x14ac:dyDescent="0.25">
      <c r="A63" s="44"/>
      <c r="B63" s="45" t="s">
        <v>199</v>
      </c>
      <c r="C63" s="259">
        <v>0</v>
      </c>
      <c r="D63" s="260">
        <v>0</v>
      </c>
      <c r="E63" s="260">
        <v>0</v>
      </c>
      <c r="F63" s="260">
        <v>0</v>
      </c>
      <c r="G63" s="260">
        <v>0</v>
      </c>
      <c r="H63" s="371">
        <f t="shared" si="6"/>
        <v>0</v>
      </c>
    </row>
    <row r="64" spans="1:10" x14ac:dyDescent="0.25">
      <c r="A64" s="44"/>
      <c r="B64" s="45" t="s">
        <v>200</v>
      </c>
      <c r="C64" s="259">
        <v>0</v>
      </c>
      <c r="D64" s="266">
        <v>0</v>
      </c>
      <c r="E64" s="266">
        <f>+C64+D64</f>
        <v>0</v>
      </c>
      <c r="F64" s="266">
        <v>0</v>
      </c>
      <c r="G64" s="266">
        <v>0</v>
      </c>
      <c r="H64" s="371">
        <f t="shared" si="6"/>
        <v>0</v>
      </c>
    </row>
    <row r="65" spans="1:8" x14ac:dyDescent="0.25">
      <c r="A65" s="44"/>
      <c r="B65" s="45" t="s">
        <v>201</v>
      </c>
      <c r="C65" s="368">
        <v>0</v>
      </c>
      <c r="D65" s="260">
        <v>0</v>
      </c>
      <c r="E65" s="260">
        <v>0</v>
      </c>
      <c r="F65" s="260">
        <v>0</v>
      </c>
      <c r="G65" s="260">
        <v>0</v>
      </c>
      <c r="H65" s="371">
        <f t="shared" si="6"/>
        <v>0</v>
      </c>
    </row>
    <row r="66" spans="1:8" x14ac:dyDescent="0.25">
      <c r="A66" s="57" t="s">
        <v>202</v>
      </c>
      <c r="B66" s="56"/>
      <c r="C66" s="368">
        <f>SUM(C68:C75)</f>
        <v>0</v>
      </c>
      <c r="D66" s="369">
        <f>SUM(D68:D75)</f>
        <v>0</v>
      </c>
      <c r="E66" s="369">
        <f>SUM(E68:E75)</f>
        <v>0</v>
      </c>
      <c r="F66" s="369">
        <f>SUM(F68:F75)</f>
        <v>0</v>
      </c>
      <c r="G66" s="369">
        <f>SUM(G68:G75)</f>
        <v>0</v>
      </c>
      <c r="H66" s="371">
        <f t="shared" si="6"/>
        <v>0</v>
      </c>
    </row>
    <row r="67" spans="1:8" x14ac:dyDescent="0.25">
      <c r="A67" s="55" t="s">
        <v>203</v>
      </c>
      <c r="B67" s="56"/>
      <c r="C67" s="368"/>
      <c r="D67" s="369"/>
      <c r="E67" s="369"/>
      <c r="F67" s="369"/>
      <c r="G67" s="369"/>
      <c r="H67" s="370"/>
    </row>
    <row r="68" spans="1:8" x14ac:dyDescent="0.25">
      <c r="A68" s="44"/>
      <c r="B68" s="45" t="s">
        <v>204</v>
      </c>
      <c r="C68" s="368">
        <v>0</v>
      </c>
      <c r="D68" s="369">
        <v>0</v>
      </c>
      <c r="E68" s="369">
        <v>0</v>
      </c>
      <c r="F68" s="369">
        <v>0</v>
      </c>
      <c r="G68" s="369">
        <v>0</v>
      </c>
      <c r="H68" s="370">
        <v>0</v>
      </c>
    </row>
    <row r="69" spans="1:8" x14ac:dyDescent="0.25">
      <c r="A69" s="44"/>
      <c r="B69" s="45" t="s">
        <v>205</v>
      </c>
      <c r="C69" s="368">
        <v>0</v>
      </c>
      <c r="D69" s="369">
        <v>0</v>
      </c>
      <c r="E69" s="369">
        <v>0</v>
      </c>
      <c r="F69" s="369">
        <v>0</v>
      </c>
      <c r="G69" s="369">
        <v>0</v>
      </c>
      <c r="H69" s="370">
        <v>0</v>
      </c>
    </row>
    <row r="70" spans="1:8" x14ac:dyDescent="0.25">
      <c r="A70" s="44"/>
      <c r="B70" s="45" t="s">
        <v>206</v>
      </c>
      <c r="C70" s="368">
        <v>0</v>
      </c>
      <c r="D70" s="369">
        <v>0</v>
      </c>
      <c r="E70" s="369">
        <v>0</v>
      </c>
      <c r="F70" s="369">
        <v>0</v>
      </c>
      <c r="G70" s="369">
        <v>0</v>
      </c>
      <c r="H70" s="370">
        <v>0</v>
      </c>
    </row>
    <row r="71" spans="1:8" x14ac:dyDescent="0.25">
      <c r="A71" s="44"/>
      <c r="B71" s="45" t="s">
        <v>207</v>
      </c>
      <c r="C71" s="368">
        <v>0</v>
      </c>
      <c r="D71" s="369">
        <v>0</v>
      </c>
      <c r="E71" s="369">
        <v>0</v>
      </c>
      <c r="F71" s="369">
        <v>0</v>
      </c>
      <c r="G71" s="369">
        <v>0</v>
      </c>
      <c r="H71" s="370">
        <v>0</v>
      </c>
    </row>
    <row r="72" spans="1:8" x14ac:dyDescent="0.25">
      <c r="A72" s="44"/>
      <c r="B72" s="45" t="s">
        <v>208</v>
      </c>
      <c r="C72" s="368">
        <v>0</v>
      </c>
      <c r="D72" s="369">
        <v>0</v>
      </c>
      <c r="E72" s="369">
        <v>0</v>
      </c>
      <c r="F72" s="369">
        <v>0</v>
      </c>
      <c r="G72" s="369">
        <v>0</v>
      </c>
      <c r="H72" s="370">
        <v>0</v>
      </c>
    </row>
    <row r="73" spans="1:8" x14ac:dyDescent="0.25">
      <c r="A73" s="76"/>
      <c r="B73" s="45" t="s">
        <v>209</v>
      </c>
      <c r="C73" s="368">
        <v>0</v>
      </c>
      <c r="D73" s="368">
        <v>0</v>
      </c>
      <c r="E73" s="368">
        <v>0</v>
      </c>
      <c r="F73" s="368">
        <v>0</v>
      </c>
      <c r="G73" s="368">
        <v>0</v>
      </c>
      <c r="H73" s="267">
        <v>0</v>
      </c>
    </row>
    <row r="74" spans="1:8" x14ac:dyDescent="0.25">
      <c r="A74" s="44"/>
      <c r="B74" s="45" t="s">
        <v>210</v>
      </c>
      <c r="C74" s="368">
        <v>0</v>
      </c>
      <c r="D74" s="369">
        <v>0</v>
      </c>
      <c r="E74" s="369">
        <v>0</v>
      </c>
      <c r="F74" s="369">
        <v>0</v>
      </c>
      <c r="G74" s="369">
        <v>0</v>
      </c>
      <c r="H74" s="370">
        <v>0</v>
      </c>
    </row>
    <row r="75" spans="1:8" x14ac:dyDescent="0.25">
      <c r="A75" s="44"/>
      <c r="B75" s="45" t="s">
        <v>211</v>
      </c>
      <c r="C75" s="368">
        <v>0</v>
      </c>
      <c r="D75" s="369">
        <v>0</v>
      </c>
      <c r="E75" s="369">
        <v>0</v>
      </c>
      <c r="F75" s="369">
        <v>0</v>
      </c>
      <c r="G75" s="369">
        <v>0</v>
      </c>
      <c r="H75" s="370">
        <v>0</v>
      </c>
    </row>
    <row r="76" spans="1:8" x14ac:dyDescent="0.25">
      <c r="A76" s="488" t="s">
        <v>212</v>
      </c>
      <c r="B76" s="490"/>
      <c r="C76" s="368">
        <f t="shared" ref="C76:H76" si="7">SUM(C77:C79)</f>
        <v>0</v>
      </c>
      <c r="D76" s="369">
        <f t="shared" si="7"/>
        <v>0</v>
      </c>
      <c r="E76" s="369">
        <f t="shared" si="7"/>
        <v>0</v>
      </c>
      <c r="F76" s="369">
        <f t="shared" si="7"/>
        <v>0</v>
      </c>
      <c r="G76" s="369">
        <f t="shared" si="7"/>
        <v>0</v>
      </c>
      <c r="H76" s="370">
        <f t="shared" si="7"/>
        <v>0</v>
      </c>
    </row>
    <row r="77" spans="1:8" x14ac:dyDescent="0.25">
      <c r="A77" s="44"/>
      <c r="B77" s="45" t="s">
        <v>213</v>
      </c>
      <c r="C77" s="368">
        <v>0</v>
      </c>
      <c r="D77" s="369">
        <v>0</v>
      </c>
      <c r="E77" s="369">
        <v>0</v>
      </c>
      <c r="F77" s="369">
        <v>0</v>
      </c>
      <c r="G77" s="369">
        <v>0</v>
      </c>
      <c r="H77" s="370">
        <v>0</v>
      </c>
    </row>
    <row r="78" spans="1:8" x14ac:dyDescent="0.25">
      <c r="A78" s="44"/>
      <c r="B78" s="45" t="s">
        <v>214</v>
      </c>
      <c r="C78" s="368">
        <v>0</v>
      </c>
      <c r="D78" s="369">
        <v>0</v>
      </c>
      <c r="E78" s="369">
        <v>0</v>
      </c>
      <c r="F78" s="369">
        <v>0</v>
      </c>
      <c r="G78" s="369">
        <v>0</v>
      </c>
      <c r="H78" s="370">
        <v>0</v>
      </c>
    </row>
    <row r="79" spans="1:8" x14ac:dyDescent="0.25">
      <c r="A79" s="44"/>
      <c r="B79" s="45" t="s">
        <v>215</v>
      </c>
      <c r="C79" s="368">
        <v>0</v>
      </c>
      <c r="D79" s="369">
        <v>0</v>
      </c>
      <c r="E79" s="369">
        <v>0</v>
      </c>
      <c r="F79" s="369">
        <v>0</v>
      </c>
      <c r="G79" s="369">
        <v>0</v>
      </c>
      <c r="H79" s="370">
        <v>0</v>
      </c>
    </row>
    <row r="80" spans="1:8" x14ac:dyDescent="0.25">
      <c r="A80" s="488" t="s">
        <v>216</v>
      </c>
      <c r="B80" s="490"/>
      <c r="C80" s="368">
        <f t="shared" ref="C80:H80" si="8">SUM(C81:C87)</f>
        <v>0</v>
      </c>
      <c r="D80" s="369">
        <f t="shared" si="8"/>
        <v>0</v>
      </c>
      <c r="E80" s="369">
        <f t="shared" si="8"/>
        <v>0</v>
      </c>
      <c r="F80" s="369">
        <f t="shared" si="8"/>
        <v>0</v>
      </c>
      <c r="G80" s="369">
        <f t="shared" si="8"/>
        <v>0</v>
      </c>
      <c r="H80" s="370">
        <f t="shared" si="8"/>
        <v>0</v>
      </c>
    </row>
    <row r="81" spans="1:8" x14ac:dyDescent="0.25">
      <c r="A81" s="44"/>
      <c r="B81" s="45" t="s">
        <v>217</v>
      </c>
      <c r="C81" s="368">
        <v>0</v>
      </c>
      <c r="D81" s="369">
        <v>0</v>
      </c>
      <c r="E81" s="369">
        <v>0</v>
      </c>
      <c r="F81" s="369">
        <v>0</v>
      </c>
      <c r="G81" s="369">
        <v>0</v>
      </c>
      <c r="H81" s="370">
        <v>0</v>
      </c>
    </row>
    <row r="82" spans="1:8" x14ac:dyDescent="0.25">
      <c r="A82" s="44"/>
      <c r="B82" s="45" t="s">
        <v>218</v>
      </c>
      <c r="C82" s="368">
        <v>0</v>
      </c>
      <c r="D82" s="369">
        <v>0</v>
      </c>
      <c r="E82" s="369">
        <v>0</v>
      </c>
      <c r="F82" s="369">
        <v>0</v>
      </c>
      <c r="G82" s="369">
        <v>0</v>
      </c>
      <c r="H82" s="370">
        <v>0</v>
      </c>
    </row>
    <row r="83" spans="1:8" x14ac:dyDescent="0.25">
      <c r="A83" s="44"/>
      <c r="B83" s="45" t="s">
        <v>219</v>
      </c>
      <c r="C83" s="368">
        <v>0</v>
      </c>
      <c r="D83" s="369">
        <v>0</v>
      </c>
      <c r="E83" s="369">
        <v>0</v>
      </c>
      <c r="F83" s="369">
        <v>0</v>
      </c>
      <c r="G83" s="369">
        <v>0</v>
      </c>
      <c r="H83" s="370">
        <v>0</v>
      </c>
    </row>
    <row r="84" spans="1:8" x14ac:dyDescent="0.25">
      <c r="A84" s="44"/>
      <c r="B84" s="45" t="s">
        <v>220</v>
      </c>
      <c r="C84" s="368">
        <v>0</v>
      </c>
      <c r="D84" s="369">
        <v>0</v>
      </c>
      <c r="E84" s="369">
        <v>0</v>
      </c>
      <c r="F84" s="369">
        <v>0</v>
      </c>
      <c r="G84" s="369">
        <v>0</v>
      </c>
      <c r="H84" s="370">
        <v>0</v>
      </c>
    </row>
    <row r="85" spans="1:8" x14ac:dyDescent="0.25">
      <c r="A85" s="44"/>
      <c r="B85" s="45" t="s">
        <v>221</v>
      </c>
      <c r="C85" s="368">
        <v>0</v>
      </c>
      <c r="D85" s="369">
        <v>0</v>
      </c>
      <c r="E85" s="369">
        <v>0</v>
      </c>
      <c r="F85" s="369">
        <v>0</v>
      </c>
      <c r="G85" s="369">
        <v>0</v>
      </c>
      <c r="H85" s="370">
        <v>0</v>
      </c>
    </row>
    <row r="86" spans="1:8" x14ac:dyDescent="0.25">
      <c r="A86" s="44"/>
      <c r="B86" s="45" t="s">
        <v>222</v>
      </c>
      <c r="C86" s="368">
        <v>0</v>
      </c>
      <c r="D86" s="369">
        <v>0</v>
      </c>
      <c r="E86" s="369">
        <v>0</v>
      </c>
      <c r="F86" s="369">
        <v>0</v>
      </c>
      <c r="G86" s="369">
        <v>0</v>
      </c>
      <c r="H86" s="370">
        <v>0</v>
      </c>
    </row>
    <row r="87" spans="1:8" x14ac:dyDescent="0.25">
      <c r="A87" s="44"/>
      <c r="B87" s="45" t="s">
        <v>223</v>
      </c>
      <c r="C87" s="368">
        <v>0</v>
      </c>
      <c r="D87" s="369">
        <v>0</v>
      </c>
      <c r="E87" s="369">
        <v>0</v>
      </c>
      <c r="F87" s="369">
        <v>0</v>
      </c>
      <c r="G87" s="369">
        <v>0</v>
      </c>
      <c r="H87" s="370">
        <v>0</v>
      </c>
    </row>
    <row r="88" spans="1:8" x14ac:dyDescent="0.25">
      <c r="A88" s="491"/>
      <c r="B88" s="492"/>
      <c r="C88" s="268"/>
      <c r="D88" s="269"/>
      <c r="E88" s="269"/>
      <c r="F88" s="269"/>
      <c r="G88" s="269"/>
      <c r="H88" s="270"/>
    </row>
    <row r="89" spans="1:8" x14ac:dyDescent="0.25">
      <c r="A89" s="38"/>
      <c r="B89" s="39"/>
      <c r="C89" s="271"/>
      <c r="D89" s="271"/>
      <c r="E89" s="271"/>
      <c r="F89" s="271"/>
      <c r="G89" s="271"/>
      <c r="H89" s="271"/>
    </row>
    <row r="90" spans="1:8" x14ac:dyDescent="0.25">
      <c r="A90" s="486" t="s">
        <v>224</v>
      </c>
      <c r="B90" s="487"/>
      <c r="C90" s="272">
        <f t="shared" ref="C90:H90" si="9">+C91+C99+C110+C121+C132+C143+C147+C157+C161</f>
        <v>0</v>
      </c>
      <c r="D90" s="273">
        <f t="shared" si="9"/>
        <v>0</v>
      </c>
      <c r="E90" s="274">
        <f t="shared" si="9"/>
        <v>0</v>
      </c>
      <c r="F90" s="274">
        <f t="shared" si="9"/>
        <v>0</v>
      </c>
      <c r="G90" s="274">
        <f t="shared" si="9"/>
        <v>0</v>
      </c>
      <c r="H90" s="274">
        <f t="shared" si="9"/>
        <v>0</v>
      </c>
    </row>
    <row r="91" spans="1:8" x14ac:dyDescent="0.25">
      <c r="A91" s="484" t="s">
        <v>146</v>
      </c>
      <c r="B91" s="485"/>
      <c r="C91" s="255">
        <f>SUM(C92:C98)</f>
        <v>0</v>
      </c>
      <c r="D91" s="255">
        <f>SUM(D92:D98)</f>
        <v>0</v>
      </c>
      <c r="E91" s="255">
        <f>SUM(E92:E98)</f>
        <v>0</v>
      </c>
      <c r="F91" s="255">
        <f>SUM(F92:F98)</f>
        <v>0</v>
      </c>
      <c r="G91" s="255">
        <f>SUM(G92:G98)</f>
        <v>0</v>
      </c>
      <c r="H91" s="275">
        <f t="shared" ref="H91:H96" si="10">+C91+E91-F91</f>
        <v>0</v>
      </c>
    </row>
    <row r="92" spans="1:8" x14ac:dyDescent="0.25">
      <c r="A92" s="44"/>
      <c r="B92" s="45" t="s">
        <v>147</v>
      </c>
      <c r="C92" s="276">
        <v>0</v>
      </c>
      <c r="D92" s="266">
        <v>0</v>
      </c>
      <c r="E92" s="266">
        <f>+C92+D92</f>
        <v>0</v>
      </c>
      <c r="F92" s="266">
        <v>0</v>
      </c>
      <c r="G92" s="266">
        <v>0</v>
      </c>
      <c r="H92" s="266">
        <f t="shared" si="10"/>
        <v>0</v>
      </c>
    </row>
    <row r="93" spans="1:8" x14ac:dyDescent="0.25">
      <c r="A93" s="44"/>
      <c r="B93" s="45" t="s">
        <v>148</v>
      </c>
      <c r="C93" s="276">
        <v>0</v>
      </c>
      <c r="D93" s="266">
        <v>0</v>
      </c>
      <c r="E93" s="266">
        <f>+C93+D93</f>
        <v>0</v>
      </c>
      <c r="F93" s="266">
        <v>0</v>
      </c>
      <c r="G93" s="266">
        <v>0</v>
      </c>
      <c r="H93" s="266">
        <f t="shared" si="10"/>
        <v>0</v>
      </c>
    </row>
    <row r="94" spans="1:8" x14ac:dyDescent="0.25">
      <c r="A94" s="44"/>
      <c r="B94" s="45" t="s">
        <v>149</v>
      </c>
      <c r="C94" s="276">
        <v>0</v>
      </c>
      <c r="D94" s="266">
        <v>0</v>
      </c>
      <c r="E94" s="266">
        <f>+C94+D94</f>
        <v>0</v>
      </c>
      <c r="F94" s="266">
        <v>0</v>
      </c>
      <c r="G94" s="266">
        <v>0</v>
      </c>
      <c r="H94" s="266">
        <f t="shared" si="10"/>
        <v>0</v>
      </c>
    </row>
    <row r="95" spans="1:8" x14ac:dyDescent="0.25">
      <c r="A95" s="44"/>
      <c r="B95" s="45" t="s">
        <v>150</v>
      </c>
      <c r="C95" s="276">
        <v>0</v>
      </c>
      <c r="D95" s="266">
        <v>0</v>
      </c>
      <c r="E95" s="266">
        <f>+C95+D95</f>
        <v>0</v>
      </c>
      <c r="F95" s="266">
        <v>0</v>
      </c>
      <c r="G95" s="266">
        <v>0</v>
      </c>
      <c r="H95" s="266">
        <f t="shared" si="10"/>
        <v>0</v>
      </c>
    </row>
    <row r="96" spans="1:8" x14ac:dyDescent="0.25">
      <c r="A96" s="44"/>
      <c r="B96" s="45" t="s">
        <v>151</v>
      </c>
      <c r="C96" s="276">
        <v>0</v>
      </c>
      <c r="D96" s="266">
        <v>0</v>
      </c>
      <c r="E96" s="266">
        <f>+C96+D96</f>
        <v>0</v>
      </c>
      <c r="F96" s="266">
        <v>0</v>
      </c>
      <c r="G96" s="266">
        <v>0</v>
      </c>
      <c r="H96" s="266">
        <f t="shared" si="10"/>
        <v>0</v>
      </c>
    </row>
    <row r="97" spans="1:8" x14ac:dyDescent="0.25">
      <c r="A97" s="44"/>
      <c r="B97" s="45" t="s">
        <v>152</v>
      </c>
      <c r="C97" s="276">
        <v>0</v>
      </c>
      <c r="D97" s="276">
        <v>0</v>
      </c>
      <c r="E97" s="276">
        <v>0</v>
      </c>
      <c r="F97" s="266">
        <v>0</v>
      </c>
      <c r="G97" s="266">
        <v>0</v>
      </c>
      <c r="H97" s="276">
        <v>0</v>
      </c>
    </row>
    <row r="98" spans="1:8" x14ac:dyDescent="0.25">
      <c r="A98" s="44"/>
      <c r="B98" s="45" t="s">
        <v>153</v>
      </c>
      <c r="C98" s="276">
        <v>0</v>
      </c>
      <c r="D98" s="276">
        <v>0</v>
      </c>
      <c r="E98" s="276">
        <v>0</v>
      </c>
      <c r="F98" s="266">
        <v>0</v>
      </c>
      <c r="G98" s="266">
        <v>0</v>
      </c>
      <c r="H98" s="276">
        <v>0</v>
      </c>
    </row>
    <row r="99" spans="1:8" x14ac:dyDescent="0.25">
      <c r="A99" s="484" t="s">
        <v>154</v>
      </c>
      <c r="B99" s="485"/>
      <c r="C99" s="263">
        <f>SUM(C100:C109)</f>
        <v>0</v>
      </c>
      <c r="D99" s="263">
        <f>SUM(D100:D109)</f>
        <v>0</v>
      </c>
      <c r="E99" s="263">
        <f>SUM(E100:E109)</f>
        <v>0</v>
      </c>
      <c r="F99" s="263">
        <f>SUM(F100:F109)</f>
        <v>0</v>
      </c>
      <c r="G99" s="263">
        <f>SUM(G100:G109)</f>
        <v>0</v>
      </c>
      <c r="H99" s="277">
        <f>+C99+E99-G99</f>
        <v>0</v>
      </c>
    </row>
    <row r="100" spans="1:8" x14ac:dyDescent="0.25">
      <c r="A100" s="488"/>
      <c r="B100" s="45" t="s">
        <v>155</v>
      </c>
      <c r="C100" s="494">
        <v>0</v>
      </c>
      <c r="D100" s="494">
        <v>0</v>
      </c>
      <c r="E100" s="494">
        <f>+C100+D100</f>
        <v>0</v>
      </c>
      <c r="F100" s="494">
        <v>0</v>
      </c>
      <c r="G100" s="494">
        <v>0</v>
      </c>
      <c r="H100" s="494">
        <v>0</v>
      </c>
    </row>
    <row r="101" spans="1:8" x14ac:dyDescent="0.25">
      <c r="A101" s="488"/>
      <c r="B101" s="45" t="s">
        <v>156</v>
      </c>
      <c r="C101" s="494"/>
      <c r="D101" s="494"/>
      <c r="E101" s="494"/>
      <c r="F101" s="494"/>
      <c r="G101" s="494"/>
      <c r="H101" s="494"/>
    </row>
    <row r="102" spans="1:8" x14ac:dyDescent="0.25">
      <c r="A102" s="44"/>
      <c r="B102" s="45" t="s">
        <v>157</v>
      </c>
      <c r="C102" s="276">
        <v>0</v>
      </c>
      <c r="D102" s="276">
        <v>0</v>
      </c>
      <c r="E102" s="266">
        <f t="shared" ref="E102:E114" si="11">+C102+D102</f>
        <v>0</v>
      </c>
      <c r="F102" s="266">
        <v>0</v>
      </c>
      <c r="G102" s="266">
        <v>0</v>
      </c>
      <c r="H102" s="266">
        <f>+C102+E102-F102</f>
        <v>0</v>
      </c>
    </row>
    <row r="103" spans="1:8" x14ac:dyDescent="0.25">
      <c r="A103" s="44"/>
      <c r="B103" s="45" t="s">
        <v>158</v>
      </c>
      <c r="C103" s="276">
        <v>0</v>
      </c>
      <c r="D103" s="276">
        <v>0</v>
      </c>
      <c r="E103" s="266">
        <f t="shared" si="11"/>
        <v>0</v>
      </c>
      <c r="F103" s="266">
        <v>0</v>
      </c>
      <c r="G103" s="266">
        <v>0</v>
      </c>
      <c r="H103" s="266">
        <f t="shared" ref="H103:H109" si="12">+C103+E103-F103</f>
        <v>0</v>
      </c>
    </row>
    <row r="104" spans="1:8" x14ac:dyDescent="0.25">
      <c r="A104" s="44"/>
      <c r="B104" s="45" t="s">
        <v>159</v>
      </c>
      <c r="C104" s="276">
        <v>0</v>
      </c>
      <c r="D104" s="276">
        <v>0</v>
      </c>
      <c r="E104" s="266">
        <f t="shared" si="11"/>
        <v>0</v>
      </c>
      <c r="F104" s="266">
        <v>0</v>
      </c>
      <c r="G104" s="266">
        <v>0</v>
      </c>
      <c r="H104" s="266">
        <f t="shared" si="12"/>
        <v>0</v>
      </c>
    </row>
    <row r="105" spans="1:8" x14ac:dyDescent="0.25">
      <c r="A105" s="44"/>
      <c r="B105" s="45" t="s">
        <v>160</v>
      </c>
      <c r="C105" s="276">
        <v>0</v>
      </c>
      <c r="D105" s="266">
        <v>0</v>
      </c>
      <c r="E105" s="266">
        <f t="shared" si="11"/>
        <v>0</v>
      </c>
      <c r="F105" s="266">
        <v>0</v>
      </c>
      <c r="G105" s="266">
        <v>0</v>
      </c>
      <c r="H105" s="266">
        <f t="shared" si="12"/>
        <v>0</v>
      </c>
    </row>
    <row r="106" spans="1:8" x14ac:dyDescent="0.25">
      <c r="A106" s="44"/>
      <c r="B106" s="45" t="s">
        <v>161</v>
      </c>
      <c r="C106" s="276">
        <v>0</v>
      </c>
      <c r="D106" s="266">
        <v>0</v>
      </c>
      <c r="E106" s="266">
        <v>0</v>
      </c>
      <c r="F106" s="266">
        <v>0</v>
      </c>
      <c r="G106" s="266">
        <v>0</v>
      </c>
      <c r="H106" s="266">
        <f t="shared" si="12"/>
        <v>0</v>
      </c>
    </row>
    <row r="107" spans="1:8" x14ac:dyDescent="0.25">
      <c r="A107" s="44"/>
      <c r="B107" s="45" t="s">
        <v>162</v>
      </c>
      <c r="C107" s="276">
        <v>0</v>
      </c>
      <c r="D107" s="266">
        <v>0</v>
      </c>
      <c r="E107" s="266">
        <f t="shared" si="11"/>
        <v>0</v>
      </c>
      <c r="F107" s="266">
        <v>0</v>
      </c>
      <c r="G107" s="266">
        <v>0</v>
      </c>
      <c r="H107" s="266">
        <f t="shared" si="12"/>
        <v>0</v>
      </c>
    </row>
    <row r="108" spans="1:8" x14ac:dyDescent="0.25">
      <c r="A108" s="44"/>
      <c r="B108" s="45" t="s">
        <v>163</v>
      </c>
      <c r="C108" s="276">
        <v>0</v>
      </c>
      <c r="D108" s="266">
        <v>0</v>
      </c>
      <c r="E108" s="266">
        <f t="shared" si="11"/>
        <v>0</v>
      </c>
      <c r="F108" s="266">
        <v>0</v>
      </c>
      <c r="G108" s="266">
        <v>0</v>
      </c>
      <c r="H108" s="266">
        <f t="shared" si="12"/>
        <v>0</v>
      </c>
    </row>
    <row r="109" spans="1:8" x14ac:dyDescent="0.25">
      <c r="A109" s="44"/>
      <c r="B109" s="45" t="s">
        <v>164</v>
      </c>
      <c r="C109" s="276">
        <v>0</v>
      </c>
      <c r="D109" s="266">
        <v>0</v>
      </c>
      <c r="E109" s="266">
        <f t="shared" si="11"/>
        <v>0</v>
      </c>
      <c r="F109" s="266">
        <v>0</v>
      </c>
      <c r="G109" s="266">
        <v>0</v>
      </c>
      <c r="H109" s="266">
        <f t="shared" si="12"/>
        <v>0</v>
      </c>
    </row>
    <row r="110" spans="1:8" x14ac:dyDescent="0.25">
      <c r="A110" s="484" t="s">
        <v>165</v>
      </c>
      <c r="B110" s="485"/>
      <c r="C110" s="263">
        <f t="shared" ref="C110:H110" si="13">SUM(C111:C120)</f>
        <v>0</v>
      </c>
      <c r="D110" s="263">
        <f t="shared" si="13"/>
        <v>0</v>
      </c>
      <c r="E110" s="263">
        <f t="shared" si="13"/>
        <v>0</v>
      </c>
      <c r="F110" s="263">
        <f t="shared" si="13"/>
        <v>0</v>
      </c>
      <c r="G110" s="263">
        <f t="shared" si="13"/>
        <v>0</v>
      </c>
      <c r="H110" s="263">
        <f t="shared" si="13"/>
        <v>0</v>
      </c>
    </row>
    <row r="111" spans="1:8" x14ac:dyDescent="0.25">
      <c r="A111" s="44"/>
      <c r="B111" s="45" t="s">
        <v>166</v>
      </c>
      <c r="C111" s="276">
        <v>0</v>
      </c>
      <c r="D111" s="266">
        <v>0</v>
      </c>
      <c r="E111" s="266">
        <f t="shared" si="11"/>
        <v>0</v>
      </c>
      <c r="F111" s="266">
        <v>0</v>
      </c>
      <c r="G111" s="266">
        <f>+F111</f>
        <v>0</v>
      </c>
      <c r="H111" s="266">
        <f>+C111+E111-F111</f>
        <v>0</v>
      </c>
    </row>
    <row r="112" spans="1:8" x14ac:dyDescent="0.25">
      <c r="A112" s="44"/>
      <c r="B112" s="45" t="s">
        <v>167</v>
      </c>
      <c r="C112" s="276">
        <v>0</v>
      </c>
      <c r="D112" s="266">
        <v>0</v>
      </c>
      <c r="E112" s="266">
        <f t="shared" si="11"/>
        <v>0</v>
      </c>
      <c r="F112" s="266">
        <v>0</v>
      </c>
      <c r="G112" s="266">
        <f>+F112</f>
        <v>0</v>
      </c>
      <c r="H112" s="266">
        <f>+C112+E112-F112</f>
        <v>0</v>
      </c>
    </row>
    <row r="113" spans="1:8" x14ac:dyDescent="0.25">
      <c r="A113" s="44"/>
      <c r="B113" s="45" t="s">
        <v>168</v>
      </c>
      <c r="C113" s="276">
        <v>0</v>
      </c>
      <c r="D113" s="266">
        <v>0</v>
      </c>
      <c r="E113" s="266">
        <f t="shared" si="11"/>
        <v>0</v>
      </c>
      <c r="F113" s="266">
        <v>0</v>
      </c>
      <c r="G113" s="266">
        <f>+F113</f>
        <v>0</v>
      </c>
      <c r="H113" s="266">
        <f>+C113+E113-F113</f>
        <v>0</v>
      </c>
    </row>
    <row r="114" spans="1:8" x14ac:dyDescent="0.25">
      <c r="A114" s="44"/>
      <c r="B114" s="45" t="s">
        <v>169</v>
      </c>
      <c r="C114" s="276">
        <v>0</v>
      </c>
      <c r="D114" s="266">
        <v>0</v>
      </c>
      <c r="E114" s="266">
        <f t="shared" si="11"/>
        <v>0</v>
      </c>
      <c r="F114" s="266">
        <v>0</v>
      </c>
      <c r="G114" s="266">
        <v>0</v>
      </c>
      <c r="H114" s="266">
        <f>+C114+E114-F114</f>
        <v>0</v>
      </c>
    </row>
    <row r="115" spans="1:8" x14ac:dyDescent="0.25">
      <c r="A115" s="488"/>
      <c r="B115" s="45" t="s">
        <v>170</v>
      </c>
      <c r="C115" s="494">
        <v>0</v>
      </c>
      <c r="D115" s="494"/>
      <c r="E115" s="494">
        <f>+C115+D115</f>
        <v>0</v>
      </c>
      <c r="F115" s="494"/>
      <c r="G115" s="494">
        <v>0</v>
      </c>
      <c r="H115" s="494">
        <f>+E115-F115</f>
        <v>0</v>
      </c>
    </row>
    <row r="116" spans="1:8" x14ac:dyDescent="0.25">
      <c r="A116" s="488"/>
      <c r="B116" s="45" t="s">
        <v>171</v>
      </c>
      <c r="C116" s="494"/>
      <c r="D116" s="494"/>
      <c r="E116" s="494"/>
      <c r="F116" s="494"/>
      <c r="G116" s="494"/>
      <c r="H116" s="494"/>
    </row>
    <row r="117" spans="1:8" x14ac:dyDescent="0.25">
      <c r="A117" s="44"/>
      <c r="B117" s="45" t="s">
        <v>172</v>
      </c>
      <c r="C117" s="276">
        <v>0</v>
      </c>
      <c r="D117" s="266">
        <v>0</v>
      </c>
      <c r="E117" s="266">
        <f>+C117+D117</f>
        <v>0</v>
      </c>
      <c r="F117" s="266">
        <v>0</v>
      </c>
      <c r="G117" s="266">
        <v>0</v>
      </c>
      <c r="H117" s="266">
        <f>+C117+E117-F117</f>
        <v>0</v>
      </c>
    </row>
    <row r="118" spans="1:8" x14ac:dyDescent="0.25">
      <c r="A118" s="44"/>
      <c r="B118" s="45" t="s">
        <v>173</v>
      </c>
      <c r="C118" s="276">
        <v>0</v>
      </c>
      <c r="D118" s="266">
        <v>0</v>
      </c>
      <c r="E118" s="266">
        <f>+C118+D118</f>
        <v>0</v>
      </c>
      <c r="F118" s="266">
        <v>0</v>
      </c>
      <c r="G118" s="266">
        <v>0</v>
      </c>
      <c r="H118" s="266">
        <v>0</v>
      </c>
    </row>
    <row r="119" spans="1:8" x14ac:dyDescent="0.25">
      <c r="A119" s="44"/>
      <c r="B119" s="45" t="s">
        <v>174</v>
      </c>
      <c r="C119" s="276">
        <v>0</v>
      </c>
      <c r="D119" s="266">
        <v>0</v>
      </c>
      <c r="E119" s="266">
        <f>+C119+D119</f>
        <v>0</v>
      </c>
      <c r="F119" s="266">
        <v>0</v>
      </c>
      <c r="G119" s="266">
        <v>0</v>
      </c>
      <c r="H119" s="266">
        <v>0</v>
      </c>
    </row>
    <row r="120" spans="1:8" x14ac:dyDescent="0.25">
      <c r="A120" s="44"/>
      <c r="B120" s="45" t="s">
        <v>175</v>
      </c>
      <c r="C120" s="276">
        <v>0</v>
      </c>
      <c r="D120" s="266">
        <v>0</v>
      </c>
      <c r="E120" s="266">
        <f>+C120+D120</f>
        <v>0</v>
      </c>
      <c r="F120" s="266">
        <v>0</v>
      </c>
      <c r="G120" s="266">
        <v>0</v>
      </c>
      <c r="H120" s="266">
        <v>0</v>
      </c>
    </row>
    <row r="121" spans="1:8" x14ac:dyDescent="0.25">
      <c r="A121" s="488" t="s">
        <v>176</v>
      </c>
      <c r="B121" s="489"/>
      <c r="C121" s="263">
        <f t="shared" ref="C121:H121" si="14">SUM(C123:C131)</f>
        <v>0</v>
      </c>
      <c r="D121" s="263">
        <f t="shared" si="14"/>
        <v>0</v>
      </c>
      <c r="E121" s="263">
        <f t="shared" si="14"/>
        <v>0</v>
      </c>
      <c r="F121" s="263">
        <f t="shared" si="14"/>
        <v>0</v>
      </c>
      <c r="G121" s="263">
        <f t="shared" si="14"/>
        <v>0</v>
      </c>
      <c r="H121" s="263">
        <f t="shared" si="14"/>
        <v>0</v>
      </c>
    </row>
    <row r="122" spans="1:8" x14ac:dyDescent="0.25">
      <c r="A122" s="488" t="s">
        <v>177</v>
      </c>
      <c r="B122" s="489"/>
      <c r="C122" s="263"/>
      <c r="D122" s="263"/>
      <c r="E122" s="263"/>
      <c r="F122" s="263"/>
      <c r="G122" s="263"/>
      <c r="H122" s="263"/>
    </row>
    <row r="123" spans="1:8" x14ac:dyDescent="0.25">
      <c r="A123" s="44"/>
      <c r="B123" s="45" t="s">
        <v>178</v>
      </c>
      <c r="C123" s="276">
        <v>0</v>
      </c>
      <c r="D123" s="276">
        <v>0</v>
      </c>
      <c r="E123" s="276">
        <v>0</v>
      </c>
      <c r="F123" s="276">
        <v>0</v>
      </c>
      <c r="G123" s="276">
        <v>0</v>
      </c>
      <c r="H123" s="276">
        <v>0</v>
      </c>
    </row>
    <row r="124" spans="1:8" x14ac:dyDescent="0.25">
      <c r="A124" s="44"/>
      <c r="B124" s="45" t="s">
        <v>179</v>
      </c>
      <c r="C124" s="276">
        <v>0</v>
      </c>
      <c r="D124" s="276">
        <v>0</v>
      </c>
      <c r="E124" s="276">
        <v>0</v>
      </c>
      <c r="F124" s="276">
        <v>0</v>
      </c>
      <c r="G124" s="276">
        <v>0</v>
      </c>
      <c r="H124" s="276">
        <v>0</v>
      </c>
    </row>
    <row r="125" spans="1:8" x14ac:dyDescent="0.25">
      <c r="A125" s="44"/>
      <c r="B125" s="45" t="s">
        <v>180</v>
      </c>
      <c r="C125" s="276">
        <v>0</v>
      </c>
      <c r="D125" s="276">
        <v>0</v>
      </c>
      <c r="E125" s="276">
        <v>0</v>
      </c>
      <c r="F125" s="276">
        <v>0</v>
      </c>
      <c r="G125" s="276">
        <v>0</v>
      </c>
      <c r="H125" s="276">
        <v>0</v>
      </c>
    </row>
    <row r="126" spans="1:8" x14ac:dyDescent="0.25">
      <c r="A126" s="44"/>
      <c r="B126" s="45" t="s">
        <v>181</v>
      </c>
      <c r="C126" s="276">
        <v>0</v>
      </c>
      <c r="D126" s="276">
        <v>0</v>
      </c>
      <c r="E126" s="276">
        <v>0</v>
      </c>
      <c r="F126" s="276">
        <v>0</v>
      </c>
      <c r="G126" s="276">
        <v>0</v>
      </c>
      <c r="H126" s="276">
        <v>0</v>
      </c>
    </row>
    <row r="127" spans="1:8" x14ac:dyDescent="0.25">
      <c r="A127" s="44"/>
      <c r="B127" s="45" t="s">
        <v>182</v>
      </c>
      <c r="C127" s="276">
        <v>0</v>
      </c>
      <c r="D127" s="276">
        <v>0</v>
      </c>
      <c r="E127" s="276">
        <v>0</v>
      </c>
      <c r="F127" s="276">
        <v>0</v>
      </c>
      <c r="G127" s="276">
        <v>0</v>
      </c>
      <c r="H127" s="276">
        <v>0</v>
      </c>
    </row>
    <row r="128" spans="1:8" x14ac:dyDescent="0.25">
      <c r="A128" s="44"/>
      <c r="B128" s="45" t="s">
        <v>183</v>
      </c>
      <c r="C128" s="276">
        <v>0</v>
      </c>
      <c r="D128" s="276">
        <v>0</v>
      </c>
      <c r="E128" s="276">
        <v>0</v>
      </c>
      <c r="F128" s="276">
        <v>0</v>
      </c>
      <c r="G128" s="276">
        <v>0</v>
      </c>
      <c r="H128" s="276">
        <v>0</v>
      </c>
    </row>
    <row r="129" spans="1:9" x14ac:dyDescent="0.25">
      <c r="A129" s="44"/>
      <c r="B129" s="45" t="s">
        <v>184</v>
      </c>
      <c r="C129" s="276">
        <v>0</v>
      </c>
      <c r="D129" s="276">
        <v>0</v>
      </c>
      <c r="E129" s="276">
        <v>0</v>
      </c>
      <c r="F129" s="276">
        <v>0</v>
      </c>
      <c r="G129" s="276">
        <v>0</v>
      </c>
      <c r="H129" s="276">
        <v>0</v>
      </c>
    </row>
    <row r="130" spans="1:9" x14ac:dyDescent="0.25">
      <c r="A130" s="44"/>
      <c r="B130" s="45" t="s">
        <v>185</v>
      </c>
      <c r="C130" s="276">
        <v>0</v>
      </c>
      <c r="D130" s="276">
        <v>0</v>
      </c>
      <c r="E130" s="276">
        <v>0</v>
      </c>
      <c r="F130" s="276">
        <v>0</v>
      </c>
      <c r="G130" s="276">
        <v>0</v>
      </c>
      <c r="H130" s="276">
        <v>0</v>
      </c>
    </row>
    <row r="131" spans="1:9" x14ac:dyDescent="0.25">
      <c r="A131" s="44"/>
      <c r="B131" s="45" t="s">
        <v>186</v>
      </c>
      <c r="C131" s="276">
        <v>0</v>
      </c>
      <c r="D131" s="276">
        <v>0</v>
      </c>
      <c r="E131" s="276">
        <v>0</v>
      </c>
      <c r="F131" s="276">
        <v>0</v>
      </c>
      <c r="G131" s="276">
        <v>0</v>
      </c>
      <c r="H131" s="276">
        <v>0</v>
      </c>
    </row>
    <row r="132" spans="1:9" x14ac:dyDescent="0.25">
      <c r="A132" s="54" t="s">
        <v>187</v>
      </c>
      <c r="B132" s="53"/>
      <c r="C132" s="290">
        <f>SUM(C134:C142)</f>
        <v>0</v>
      </c>
      <c r="D132" s="290">
        <f>SUM(D134:D142)</f>
        <v>0</v>
      </c>
      <c r="E132" s="290">
        <f>SUM(E134:E142)</f>
        <v>0</v>
      </c>
      <c r="F132" s="289">
        <f>SUM(F134:F142)</f>
        <v>0</v>
      </c>
      <c r="G132" s="289">
        <f>SUM(G134:G142)</f>
        <v>0</v>
      </c>
      <c r="H132" s="290">
        <f>+E132-F132</f>
        <v>0</v>
      </c>
    </row>
    <row r="133" spans="1:9" x14ac:dyDescent="0.25">
      <c r="A133" s="51" t="s">
        <v>188</v>
      </c>
      <c r="B133" s="52"/>
      <c r="C133" s="276"/>
      <c r="D133" s="276">
        <v>0</v>
      </c>
      <c r="E133" s="276">
        <v>0</v>
      </c>
      <c r="F133" s="278">
        <v>0</v>
      </c>
      <c r="G133" s="279">
        <v>0</v>
      </c>
      <c r="H133" s="266">
        <f t="shared" ref="H133:H138" si="15">+E133-F133</f>
        <v>0</v>
      </c>
    </row>
    <row r="134" spans="1:9" x14ac:dyDescent="0.25">
      <c r="A134" s="44"/>
      <c r="B134" s="45" t="s">
        <v>189</v>
      </c>
      <c r="C134" s="276">
        <v>0</v>
      </c>
      <c r="D134" s="266">
        <v>0</v>
      </c>
      <c r="E134" s="266">
        <f>+C134+D134</f>
        <v>0</v>
      </c>
      <c r="F134" s="266">
        <v>0</v>
      </c>
      <c r="G134" s="266">
        <v>0</v>
      </c>
      <c r="H134" s="266">
        <f t="shared" si="15"/>
        <v>0</v>
      </c>
      <c r="I134" s="209"/>
    </row>
    <row r="135" spans="1:9" x14ac:dyDescent="0.25">
      <c r="A135" s="44"/>
      <c r="B135" s="45" t="s">
        <v>190</v>
      </c>
      <c r="C135" s="276">
        <v>0</v>
      </c>
      <c r="D135" s="276">
        <v>0</v>
      </c>
      <c r="E135" s="276">
        <v>0</v>
      </c>
      <c r="F135" s="276">
        <v>0</v>
      </c>
      <c r="G135" s="276">
        <v>0</v>
      </c>
      <c r="H135" s="266">
        <f t="shared" si="15"/>
        <v>0</v>
      </c>
    </row>
    <row r="136" spans="1:9" x14ac:dyDescent="0.25">
      <c r="A136" s="44"/>
      <c r="B136" s="45" t="s">
        <v>191</v>
      </c>
      <c r="C136" s="276">
        <v>0</v>
      </c>
      <c r="D136" s="260">
        <v>0</v>
      </c>
      <c r="E136" s="276">
        <v>0</v>
      </c>
      <c r="F136" s="276">
        <v>0</v>
      </c>
      <c r="G136" s="276">
        <v>0</v>
      </c>
      <c r="H136" s="266">
        <f t="shared" si="15"/>
        <v>0</v>
      </c>
    </row>
    <row r="137" spans="1:9" x14ac:dyDescent="0.25">
      <c r="A137" s="44"/>
      <c r="B137" s="45" t="s">
        <v>192</v>
      </c>
      <c r="C137" s="276">
        <v>0</v>
      </c>
      <c r="D137" s="260">
        <v>0</v>
      </c>
      <c r="E137" s="276">
        <v>0</v>
      </c>
      <c r="F137" s="278">
        <v>0</v>
      </c>
      <c r="G137" s="279">
        <v>0</v>
      </c>
      <c r="H137" s="266">
        <f t="shared" si="15"/>
        <v>0</v>
      </c>
    </row>
    <row r="138" spans="1:9" x14ac:dyDescent="0.25">
      <c r="A138" s="44"/>
      <c r="B138" s="45" t="s">
        <v>193</v>
      </c>
      <c r="C138" s="276">
        <v>0</v>
      </c>
      <c r="D138" s="260">
        <v>0</v>
      </c>
      <c r="E138" s="276">
        <v>0</v>
      </c>
      <c r="F138" s="278">
        <v>0</v>
      </c>
      <c r="G138" s="279">
        <v>0</v>
      </c>
      <c r="H138" s="266">
        <f t="shared" si="15"/>
        <v>0</v>
      </c>
    </row>
    <row r="139" spans="1:9" x14ac:dyDescent="0.25">
      <c r="A139" s="44"/>
      <c r="B139" s="45" t="s">
        <v>194</v>
      </c>
      <c r="C139" s="276">
        <v>0</v>
      </c>
      <c r="D139" s="260">
        <v>0</v>
      </c>
      <c r="E139" s="276">
        <f>+C139+D139</f>
        <v>0</v>
      </c>
      <c r="F139" s="280">
        <v>0</v>
      </c>
      <c r="G139" s="279">
        <v>0</v>
      </c>
      <c r="H139" s="266">
        <f>+E139-F139</f>
        <v>0</v>
      </c>
    </row>
    <row r="140" spans="1:9" x14ac:dyDescent="0.25">
      <c r="A140" s="44"/>
      <c r="B140" s="45" t="s">
        <v>195</v>
      </c>
      <c r="C140" s="276">
        <v>0</v>
      </c>
      <c r="D140" s="276">
        <v>0</v>
      </c>
      <c r="E140" s="276">
        <v>0</v>
      </c>
      <c r="F140" s="278">
        <v>0</v>
      </c>
      <c r="G140" s="279">
        <v>0</v>
      </c>
      <c r="H140" s="266">
        <v>0</v>
      </c>
    </row>
    <row r="141" spans="1:9" x14ac:dyDescent="0.25">
      <c r="A141" s="44"/>
      <c r="B141" s="45" t="s">
        <v>196</v>
      </c>
      <c r="C141" s="276">
        <v>0</v>
      </c>
      <c r="D141" s="276">
        <v>0</v>
      </c>
      <c r="E141" s="276">
        <v>0</v>
      </c>
      <c r="F141" s="278">
        <v>0</v>
      </c>
      <c r="G141" s="279">
        <v>0</v>
      </c>
      <c r="H141" s="266">
        <v>0</v>
      </c>
    </row>
    <row r="142" spans="1:9" x14ac:dyDescent="0.25">
      <c r="A142" s="44"/>
      <c r="B142" s="45" t="s">
        <v>197</v>
      </c>
      <c r="C142" s="276">
        <v>0</v>
      </c>
      <c r="D142" s="276">
        <v>0</v>
      </c>
      <c r="E142" s="276">
        <v>0</v>
      </c>
      <c r="F142" s="276">
        <v>0</v>
      </c>
      <c r="G142" s="278">
        <v>0</v>
      </c>
      <c r="H142" s="266">
        <v>0</v>
      </c>
    </row>
    <row r="143" spans="1:9" x14ac:dyDescent="0.25">
      <c r="A143" s="484" t="s">
        <v>198</v>
      </c>
      <c r="B143" s="485"/>
      <c r="C143" s="276">
        <f t="shared" ref="C143:H143" si="16">SUM(C144:C146)</f>
        <v>0</v>
      </c>
      <c r="D143" s="276">
        <f t="shared" si="16"/>
        <v>0</v>
      </c>
      <c r="E143" s="276">
        <f t="shared" si="16"/>
        <v>0</v>
      </c>
      <c r="F143" s="276">
        <f t="shared" si="16"/>
        <v>0</v>
      </c>
      <c r="G143" s="278">
        <f t="shared" si="16"/>
        <v>0</v>
      </c>
      <c r="H143" s="266">
        <f t="shared" si="16"/>
        <v>0</v>
      </c>
    </row>
    <row r="144" spans="1:9" x14ac:dyDescent="0.25">
      <c r="A144" s="44"/>
      <c r="B144" s="45" t="s">
        <v>199</v>
      </c>
      <c r="C144" s="276">
        <v>0</v>
      </c>
      <c r="D144" s="276">
        <v>0</v>
      </c>
      <c r="E144" s="276">
        <v>0</v>
      </c>
      <c r="F144" s="276">
        <v>0</v>
      </c>
      <c r="G144" s="276">
        <v>0</v>
      </c>
      <c r="H144" s="276">
        <v>0</v>
      </c>
    </row>
    <row r="145" spans="1:8" x14ac:dyDescent="0.25">
      <c r="A145" s="44"/>
      <c r="B145" s="45" t="s">
        <v>200</v>
      </c>
      <c r="C145" s="276">
        <v>0</v>
      </c>
      <c r="D145" s="276">
        <v>0</v>
      </c>
      <c r="E145" s="276">
        <v>0</v>
      </c>
      <c r="F145" s="276">
        <v>0</v>
      </c>
      <c r="G145" s="276">
        <v>0</v>
      </c>
      <c r="H145" s="276">
        <v>0</v>
      </c>
    </row>
    <row r="146" spans="1:8" x14ac:dyDescent="0.25">
      <c r="A146" s="76"/>
      <c r="B146" s="45" t="s">
        <v>201</v>
      </c>
      <c r="C146" s="259">
        <v>0</v>
      </c>
      <c r="D146" s="259">
        <v>0</v>
      </c>
      <c r="E146" s="259">
        <v>0</v>
      </c>
      <c r="F146" s="259">
        <v>0</v>
      </c>
      <c r="G146" s="259">
        <v>0</v>
      </c>
      <c r="H146" s="259">
        <v>0</v>
      </c>
    </row>
    <row r="147" spans="1:8" x14ac:dyDescent="0.25">
      <c r="A147" s="484" t="s">
        <v>202</v>
      </c>
      <c r="B147" s="485"/>
      <c r="C147" s="276">
        <f t="shared" ref="C147:H147" si="17">SUM(C149:C156)</f>
        <v>0</v>
      </c>
      <c r="D147" s="276">
        <f t="shared" si="17"/>
        <v>0</v>
      </c>
      <c r="E147" s="276">
        <f t="shared" si="17"/>
        <v>0</v>
      </c>
      <c r="F147" s="276">
        <f t="shared" si="17"/>
        <v>0</v>
      </c>
      <c r="G147" s="276">
        <f t="shared" si="17"/>
        <v>0</v>
      </c>
      <c r="H147" s="276">
        <f t="shared" si="17"/>
        <v>0</v>
      </c>
    </row>
    <row r="148" spans="1:8" x14ac:dyDescent="0.25">
      <c r="A148" s="484" t="s">
        <v>203</v>
      </c>
      <c r="B148" s="485"/>
      <c r="C148" s="276"/>
      <c r="D148" s="276"/>
      <c r="E148" s="276"/>
      <c r="F148" s="276"/>
      <c r="G148" s="276"/>
      <c r="H148" s="276"/>
    </row>
    <row r="149" spans="1:8" x14ac:dyDescent="0.25">
      <c r="A149" s="44"/>
      <c r="B149" s="45" t="s">
        <v>204</v>
      </c>
      <c r="C149" s="276">
        <v>0</v>
      </c>
      <c r="D149" s="276">
        <v>0</v>
      </c>
      <c r="E149" s="276">
        <v>0</v>
      </c>
      <c r="F149" s="276">
        <v>0</v>
      </c>
      <c r="G149" s="276">
        <v>0</v>
      </c>
      <c r="H149" s="276">
        <v>0</v>
      </c>
    </row>
    <row r="150" spans="1:8" x14ac:dyDescent="0.25">
      <c r="A150" s="44"/>
      <c r="B150" s="45" t="s">
        <v>205</v>
      </c>
      <c r="C150" s="276">
        <v>0</v>
      </c>
      <c r="D150" s="276">
        <v>0</v>
      </c>
      <c r="E150" s="276">
        <v>0</v>
      </c>
      <c r="F150" s="276">
        <v>0</v>
      </c>
      <c r="G150" s="276">
        <v>0</v>
      </c>
      <c r="H150" s="276">
        <v>0</v>
      </c>
    </row>
    <row r="151" spans="1:8" x14ac:dyDescent="0.25">
      <c r="A151" s="44"/>
      <c r="B151" s="45" t="s">
        <v>206</v>
      </c>
      <c r="C151" s="276">
        <v>0</v>
      </c>
      <c r="D151" s="276">
        <v>0</v>
      </c>
      <c r="E151" s="276">
        <v>0</v>
      </c>
      <c r="F151" s="276">
        <v>0</v>
      </c>
      <c r="G151" s="276">
        <v>0</v>
      </c>
      <c r="H151" s="276">
        <v>0</v>
      </c>
    </row>
    <row r="152" spans="1:8" x14ac:dyDescent="0.25">
      <c r="A152" s="44"/>
      <c r="B152" s="45" t="s">
        <v>207</v>
      </c>
      <c r="C152" s="276">
        <v>0</v>
      </c>
      <c r="D152" s="276">
        <v>0</v>
      </c>
      <c r="E152" s="276">
        <v>0</v>
      </c>
      <c r="F152" s="276">
        <v>0</v>
      </c>
      <c r="G152" s="276">
        <v>0</v>
      </c>
      <c r="H152" s="276">
        <v>0</v>
      </c>
    </row>
    <row r="153" spans="1:8" x14ac:dyDescent="0.25">
      <c r="A153" s="44"/>
      <c r="B153" s="45" t="s">
        <v>208</v>
      </c>
      <c r="C153" s="276">
        <v>0</v>
      </c>
      <c r="D153" s="276">
        <v>0</v>
      </c>
      <c r="E153" s="276">
        <v>0</v>
      </c>
      <c r="F153" s="276">
        <v>0</v>
      </c>
      <c r="G153" s="276">
        <v>0</v>
      </c>
      <c r="H153" s="276">
        <v>0</v>
      </c>
    </row>
    <row r="154" spans="1:8" x14ac:dyDescent="0.25">
      <c r="A154" s="44"/>
      <c r="B154" s="45" t="s">
        <v>209</v>
      </c>
      <c r="C154" s="276">
        <v>0</v>
      </c>
      <c r="D154" s="276">
        <v>0</v>
      </c>
      <c r="E154" s="276">
        <v>0</v>
      </c>
      <c r="F154" s="276">
        <v>0</v>
      </c>
      <c r="G154" s="276">
        <v>0</v>
      </c>
      <c r="H154" s="276">
        <v>0</v>
      </c>
    </row>
    <row r="155" spans="1:8" x14ac:dyDescent="0.25">
      <c r="A155" s="44"/>
      <c r="B155" s="45" t="s">
        <v>210</v>
      </c>
      <c r="C155" s="276">
        <v>0</v>
      </c>
      <c r="D155" s="276">
        <v>0</v>
      </c>
      <c r="E155" s="276">
        <v>0</v>
      </c>
      <c r="F155" s="276">
        <v>0</v>
      </c>
      <c r="G155" s="276">
        <v>0</v>
      </c>
      <c r="H155" s="276">
        <v>0</v>
      </c>
    </row>
    <row r="156" spans="1:8" x14ac:dyDescent="0.25">
      <c r="A156" s="44"/>
      <c r="B156" s="45" t="s">
        <v>211</v>
      </c>
      <c r="C156" s="276">
        <v>0</v>
      </c>
      <c r="D156" s="276">
        <v>0</v>
      </c>
      <c r="E156" s="276">
        <v>0</v>
      </c>
      <c r="F156" s="276">
        <v>0</v>
      </c>
      <c r="G156" s="276">
        <v>0</v>
      </c>
      <c r="H156" s="276">
        <v>0</v>
      </c>
    </row>
    <row r="157" spans="1:8" x14ac:dyDescent="0.25">
      <c r="A157" s="484" t="s">
        <v>212</v>
      </c>
      <c r="B157" s="485"/>
      <c r="C157" s="276">
        <f t="shared" ref="C157:H157" si="18">SUM(C158:C160)</f>
        <v>0</v>
      </c>
      <c r="D157" s="276">
        <f t="shared" si="18"/>
        <v>0</v>
      </c>
      <c r="E157" s="276">
        <f t="shared" si="18"/>
        <v>0</v>
      </c>
      <c r="F157" s="276">
        <f t="shared" si="18"/>
        <v>0</v>
      </c>
      <c r="G157" s="276">
        <f t="shared" si="18"/>
        <v>0</v>
      </c>
      <c r="H157" s="276">
        <f t="shared" si="18"/>
        <v>0</v>
      </c>
    </row>
    <row r="158" spans="1:8" x14ac:dyDescent="0.25">
      <c r="A158" s="44"/>
      <c r="B158" s="45" t="s">
        <v>213</v>
      </c>
      <c r="C158" s="276">
        <v>0</v>
      </c>
      <c r="D158" s="276">
        <v>0</v>
      </c>
      <c r="E158" s="276">
        <v>0</v>
      </c>
      <c r="F158" s="276">
        <v>0</v>
      </c>
      <c r="G158" s="276">
        <v>0</v>
      </c>
      <c r="H158" s="276">
        <v>0</v>
      </c>
    </row>
    <row r="159" spans="1:8" x14ac:dyDescent="0.25">
      <c r="A159" s="44"/>
      <c r="B159" s="45" t="s">
        <v>214</v>
      </c>
      <c r="C159" s="276">
        <v>0</v>
      </c>
      <c r="D159" s="276">
        <v>0</v>
      </c>
      <c r="E159" s="276">
        <v>0</v>
      </c>
      <c r="F159" s="276">
        <v>0</v>
      </c>
      <c r="G159" s="276">
        <v>0</v>
      </c>
      <c r="H159" s="276">
        <v>0</v>
      </c>
    </row>
    <row r="160" spans="1:8" x14ac:dyDescent="0.25">
      <c r="A160" s="44"/>
      <c r="B160" s="45" t="s">
        <v>215</v>
      </c>
      <c r="C160" s="276">
        <v>0</v>
      </c>
      <c r="D160" s="276">
        <v>0</v>
      </c>
      <c r="E160" s="276">
        <v>0</v>
      </c>
      <c r="F160" s="276">
        <v>0</v>
      </c>
      <c r="G160" s="276">
        <v>0</v>
      </c>
      <c r="H160" s="276">
        <v>0</v>
      </c>
    </row>
    <row r="161" spans="1:9" x14ac:dyDescent="0.25">
      <c r="A161" s="484" t="s">
        <v>216</v>
      </c>
      <c r="B161" s="485"/>
      <c r="C161" s="276">
        <f t="shared" ref="C161:H161" si="19">SUM(C162:C168)</f>
        <v>0</v>
      </c>
      <c r="D161" s="276">
        <f t="shared" si="19"/>
        <v>0</v>
      </c>
      <c r="E161" s="276">
        <f t="shared" si="19"/>
        <v>0</v>
      </c>
      <c r="F161" s="276">
        <f t="shared" si="19"/>
        <v>0</v>
      </c>
      <c r="G161" s="276">
        <f t="shared" si="19"/>
        <v>0</v>
      </c>
      <c r="H161" s="276">
        <f t="shared" si="19"/>
        <v>0</v>
      </c>
    </row>
    <row r="162" spans="1:9" x14ac:dyDescent="0.25">
      <c r="A162" s="44"/>
      <c r="B162" s="45" t="s">
        <v>217</v>
      </c>
      <c r="C162" s="276">
        <v>0</v>
      </c>
      <c r="D162" s="276">
        <v>0</v>
      </c>
      <c r="E162" s="276">
        <v>0</v>
      </c>
      <c r="F162" s="276">
        <v>0</v>
      </c>
      <c r="G162" s="276">
        <v>0</v>
      </c>
      <c r="H162" s="276">
        <v>0</v>
      </c>
    </row>
    <row r="163" spans="1:9" x14ac:dyDescent="0.25">
      <c r="A163" s="44"/>
      <c r="B163" s="45" t="s">
        <v>218</v>
      </c>
      <c r="C163" s="276">
        <v>0</v>
      </c>
      <c r="D163" s="276">
        <v>0</v>
      </c>
      <c r="E163" s="276">
        <v>0</v>
      </c>
      <c r="F163" s="276">
        <v>0</v>
      </c>
      <c r="G163" s="276">
        <v>0</v>
      </c>
      <c r="H163" s="276">
        <v>0</v>
      </c>
    </row>
    <row r="164" spans="1:9" x14ac:dyDescent="0.25">
      <c r="A164" s="44"/>
      <c r="B164" s="45" t="s">
        <v>219</v>
      </c>
      <c r="C164" s="276">
        <v>0</v>
      </c>
      <c r="D164" s="276">
        <v>0</v>
      </c>
      <c r="E164" s="276">
        <v>0</v>
      </c>
      <c r="F164" s="276">
        <v>0</v>
      </c>
      <c r="G164" s="276">
        <v>0</v>
      </c>
      <c r="H164" s="276">
        <v>0</v>
      </c>
    </row>
    <row r="165" spans="1:9" x14ac:dyDescent="0.25">
      <c r="A165" s="44"/>
      <c r="B165" s="45" t="s">
        <v>220</v>
      </c>
      <c r="C165" s="276">
        <v>0</v>
      </c>
      <c r="D165" s="276">
        <v>0</v>
      </c>
      <c r="E165" s="276">
        <v>0</v>
      </c>
      <c r="F165" s="276">
        <v>0</v>
      </c>
      <c r="G165" s="276">
        <v>0</v>
      </c>
      <c r="H165" s="276">
        <v>0</v>
      </c>
    </row>
    <row r="166" spans="1:9" x14ac:dyDescent="0.25">
      <c r="A166" s="44"/>
      <c r="B166" s="45" t="s">
        <v>221</v>
      </c>
      <c r="C166" s="276">
        <v>0</v>
      </c>
      <c r="D166" s="276">
        <v>0</v>
      </c>
      <c r="E166" s="276">
        <v>0</v>
      </c>
      <c r="F166" s="276">
        <v>0</v>
      </c>
      <c r="G166" s="276">
        <v>0</v>
      </c>
      <c r="H166" s="276">
        <v>0</v>
      </c>
    </row>
    <row r="167" spans="1:9" x14ac:dyDescent="0.25">
      <c r="A167" s="44"/>
      <c r="B167" s="45" t="s">
        <v>222</v>
      </c>
      <c r="C167" s="276">
        <v>0</v>
      </c>
      <c r="D167" s="276">
        <v>0</v>
      </c>
      <c r="E167" s="276">
        <v>0</v>
      </c>
      <c r="F167" s="276">
        <v>0</v>
      </c>
      <c r="G167" s="276">
        <v>0</v>
      </c>
      <c r="H167" s="276">
        <v>0</v>
      </c>
    </row>
    <row r="168" spans="1:9" x14ac:dyDescent="0.25">
      <c r="A168" s="44"/>
      <c r="B168" s="45" t="s">
        <v>223</v>
      </c>
      <c r="C168" s="276">
        <v>0</v>
      </c>
      <c r="D168" s="276">
        <v>0</v>
      </c>
      <c r="E168" s="276">
        <v>0</v>
      </c>
      <c r="F168" s="276">
        <v>0</v>
      </c>
      <c r="G168" s="276">
        <v>0</v>
      </c>
      <c r="H168" s="276">
        <v>0</v>
      </c>
    </row>
    <row r="169" spans="1:9" x14ac:dyDescent="0.25">
      <c r="A169" s="44"/>
      <c r="B169" s="45"/>
      <c r="C169" s="281"/>
      <c r="D169" s="282"/>
      <c r="E169" s="282"/>
      <c r="F169" s="282"/>
      <c r="G169" s="282"/>
      <c r="H169" s="282"/>
      <c r="I169" s="210"/>
    </row>
    <row r="170" spans="1:9" x14ac:dyDescent="0.25">
      <c r="A170" s="496" t="s">
        <v>225</v>
      </c>
      <c r="B170" s="497"/>
      <c r="C170" s="263">
        <f t="shared" ref="C170:H170" si="20">+C9+C90</f>
        <v>587168044</v>
      </c>
      <c r="D170" s="263">
        <f t="shared" si="20"/>
        <v>23803980.82</v>
      </c>
      <c r="E170" s="263">
        <f t="shared" si="20"/>
        <v>610972024.82000005</v>
      </c>
      <c r="F170" s="263">
        <f t="shared" si="20"/>
        <v>255548040.66</v>
      </c>
      <c r="G170" s="263">
        <f t="shared" si="20"/>
        <v>240910700.47999999</v>
      </c>
      <c r="H170" s="263">
        <f t="shared" si="20"/>
        <v>355423984.15999997</v>
      </c>
    </row>
    <row r="171" spans="1:9" x14ac:dyDescent="0.25">
      <c r="A171" s="47"/>
      <c r="B171" s="48"/>
      <c r="C171" s="283"/>
      <c r="D171" s="284"/>
      <c r="E171" s="284"/>
      <c r="F171" s="284"/>
      <c r="G171" s="284"/>
      <c r="H171" s="284"/>
    </row>
    <row r="172" spans="1:9" x14ac:dyDescent="0.25">
      <c r="A172" s="45"/>
      <c r="B172" s="45"/>
      <c r="C172" s="285"/>
      <c r="D172" s="285"/>
      <c r="E172" s="285"/>
      <c r="F172" s="285"/>
      <c r="G172" s="285"/>
      <c r="H172" s="285"/>
    </row>
    <row r="173" spans="1:9" x14ac:dyDescent="0.25">
      <c r="A173" s="45"/>
      <c r="B173" s="167"/>
    </row>
    <row r="174" spans="1:9" x14ac:dyDescent="0.25">
      <c r="A174" s="45"/>
      <c r="B174" s="45"/>
      <c r="C174" s="285"/>
      <c r="D174" s="285"/>
      <c r="E174" s="285"/>
      <c r="F174" s="285"/>
      <c r="G174" s="285"/>
      <c r="H174" s="285"/>
    </row>
  </sheetData>
  <mergeCells count="62">
    <mergeCell ref="A6:B8"/>
    <mergeCell ref="C6:G6"/>
    <mergeCell ref="E7:E8"/>
    <mergeCell ref="F7:F8"/>
    <mergeCell ref="G7:G8"/>
    <mergeCell ref="A1:H1"/>
    <mergeCell ref="A2:H2"/>
    <mergeCell ref="A3:H3"/>
    <mergeCell ref="A4:H4"/>
    <mergeCell ref="A5:H5"/>
    <mergeCell ref="A29:B29"/>
    <mergeCell ref="A34:A35"/>
    <mergeCell ref="A9:B9"/>
    <mergeCell ref="A10:B10"/>
    <mergeCell ref="A18:B18"/>
    <mergeCell ref="A19:A20"/>
    <mergeCell ref="A40:B40"/>
    <mergeCell ref="A41:B41"/>
    <mergeCell ref="C40:C41"/>
    <mergeCell ref="D40:D41"/>
    <mergeCell ref="E40:E41"/>
    <mergeCell ref="G40:G41"/>
    <mergeCell ref="H51:H52"/>
    <mergeCell ref="E51:E52"/>
    <mergeCell ref="H100:H101"/>
    <mergeCell ref="G115:G116"/>
    <mergeCell ref="H115:H116"/>
    <mergeCell ref="F100:F101"/>
    <mergeCell ref="H40:H41"/>
    <mergeCell ref="F115:F116"/>
    <mergeCell ref="G51:G52"/>
    <mergeCell ref="F40:F41"/>
    <mergeCell ref="A170:B170"/>
    <mergeCell ref="A143:B143"/>
    <mergeCell ref="A147:B147"/>
    <mergeCell ref="A148:B148"/>
    <mergeCell ref="E100:E101"/>
    <mergeCell ref="C100:C101"/>
    <mergeCell ref="C115:C116"/>
    <mergeCell ref="D115:D116"/>
    <mergeCell ref="E115:E116"/>
    <mergeCell ref="A76:B76"/>
    <mergeCell ref="A80:B80"/>
    <mergeCell ref="A88:B88"/>
    <mergeCell ref="F51:F52"/>
    <mergeCell ref="G100:G101"/>
    <mergeCell ref="D51:D52"/>
    <mergeCell ref="A51:B51"/>
    <mergeCell ref="A52:B52"/>
    <mergeCell ref="C51:C52"/>
    <mergeCell ref="D100:D101"/>
    <mergeCell ref="A62:B62"/>
    <mergeCell ref="A161:B161"/>
    <mergeCell ref="A90:B90"/>
    <mergeCell ref="A91:B91"/>
    <mergeCell ref="A99:B99"/>
    <mergeCell ref="A110:B110"/>
    <mergeCell ref="A115:A116"/>
    <mergeCell ref="A100:A101"/>
    <mergeCell ref="A121:B121"/>
    <mergeCell ref="A122:B122"/>
    <mergeCell ref="A157:B157"/>
  </mergeCells>
  <printOptions horizontalCentered="1"/>
  <pageMargins left="0.70866141732283472" right="0.70866141732283472" top="0.6" bottom="0.74803149606299213" header="0.31496062992125984" footer="0.31496062992125984"/>
  <pageSetup scale="52" orientation="portrait" r:id="rId1"/>
  <rowBreaks count="1" manualBreakCount="1">
    <brk id="88" max="7" man="1"/>
  </rowBreaks>
  <ignoredErrors>
    <ignoredError sqref="E29 E18 H18 H29" formula="1"/>
    <ignoredError sqref="C29:D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FORMATO01SITFIN</vt:lpstr>
      <vt:lpstr>FORMATO02INF. AN DEUDA</vt:lpstr>
      <vt:lpstr>FORMATO03INF FINANC</vt:lpstr>
      <vt:lpstr>FORMATO01SITFIN (2)</vt:lpstr>
      <vt:lpstr>FORMATO02INF. AN DEUDA (2)</vt:lpstr>
      <vt:lpstr>FORMATO03INF FINANC (2)</vt:lpstr>
      <vt:lpstr>FORMATO4</vt:lpstr>
      <vt:lpstr>FORMATO5</vt:lpstr>
      <vt:lpstr>FORMATO6A</vt:lpstr>
      <vt:lpstr>FORMATO6B</vt:lpstr>
      <vt:lpstr>FORMATO6C</vt:lpstr>
      <vt:lpstr>Hoja8</vt:lpstr>
      <vt:lpstr>FORMATO6D</vt:lpstr>
      <vt:lpstr>Guia</vt:lpstr>
      <vt:lpstr>'FORMATO01SITFIN (2)'!Área_de_impresión</vt:lpstr>
      <vt:lpstr>'FORMATO02INF. AN DEUDA (2)'!Área_de_impresión</vt:lpstr>
      <vt:lpstr>'FORMATO03INF FINANC (2)'!Área_de_impresión</vt:lpstr>
      <vt:lpstr>FORMATO4!Área_de_impresión</vt:lpstr>
      <vt:lpstr>FORMATO5!Área_de_impresión</vt:lpstr>
      <vt:lpstr>FORMATO6A!Área_de_impresión</vt:lpstr>
      <vt:lpstr>FORMATO6B!Área_de_impresión</vt:lpstr>
      <vt:lpstr>FORMATO6C!Área_de_impresión</vt:lpstr>
      <vt:lpstr>FORMATO6D!Área_de_impresión</vt:lpstr>
      <vt:lpstr>Guia!Títulos_a_imprimir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Planeación1</dc:creator>
  <cp:lastModifiedBy>PC</cp:lastModifiedBy>
  <cp:lastPrinted>2019-10-03T14:32:54Z</cp:lastPrinted>
  <dcterms:created xsi:type="dcterms:W3CDTF">2016-11-22T16:59:39Z</dcterms:created>
  <dcterms:modified xsi:type="dcterms:W3CDTF">2024-07-05T22:52:57Z</dcterms:modified>
</cp:coreProperties>
</file>