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IDC\"/>
    </mc:Choice>
  </mc:AlternateContent>
  <xr:revisionPtr revIDLastSave="0" documentId="13_ncr:1_{0C757621-D918-405E-95FA-C0AA5960BE97}" xr6:coauthVersionLast="40" xr6:coauthVersionMax="40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E36" i="6"/>
  <c r="H36" i="6" s="1"/>
  <c r="F35" i="6"/>
  <c r="G35" i="6" s="1"/>
  <c r="E35" i="6"/>
  <c r="G34" i="6"/>
  <c r="E34" i="6"/>
  <c r="H34" i="6" s="1"/>
  <c r="H33" i="6"/>
  <c r="G33" i="6"/>
  <c r="E33" i="6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E27" i="6"/>
  <c r="D27" i="6"/>
  <c r="C27" i="6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H22" i="6"/>
  <c r="G22" i="6"/>
  <c r="E22" i="6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H11" i="6" s="1"/>
  <c r="G10" i="6"/>
  <c r="E10" i="6"/>
  <c r="H10" i="6" s="1"/>
  <c r="F9" i="6"/>
  <c r="D9" i="6"/>
  <c r="C9" i="6"/>
  <c r="H35" i="6" l="1"/>
  <c r="G17" i="6"/>
  <c r="G27" i="6"/>
  <c r="E9" i="6"/>
  <c r="G9" i="6"/>
  <c r="H9" i="6"/>
  <c r="E17" i="6"/>
  <c r="H17" i="6"/>
  <c r="H27" i="6"/>
  <c r="F27" i="6"/>
  <c r="G48" i="6"/>
  <c r="E48" i="6"/>
  <c r="H48" i="6" s="1"/>
  <c r="G47" i="6"/>
  <c r="F47" i="6"/>
  <c r="D47" i="6"/>
  <c r="C47" i="6"/>
  <c r="F8" i="1"/>
  <c r="C8" i="1"/>
  <c r="C46" i="1" s="1"/>
  <c r="G52" i="6" l="1"/>
  <c r="E52" i="6"/>
  <c r="H52" i="6" s="1"/>
  <c r="G51" i="6"/>
  <c r="E51" i="6"/>
  <c r="H51" i="6" s="1"/>
  <c r="G50" i="6"/>
  <c r="E50" i="6"/>
  <c r="H50" i="6" s="1"/>
  <c r="G49" i="6"/>
  <c r="E49" i="6"/>
  <c r="H49" i="6" s="1"/>
  <c r="H47" i="6" l="1"/>
  <c r="E47" i="6"/>
  <c r="E8" i="1"/>
  <c r="B8" i="1"/>
  <c r="D8" i="6" l="1"/>
  <c r="C8" i="6"/>
  <c r="G8" i="6" l="1"/>
  <c r="F8" i="6"/>
  <c r="F166" i="6" s="1"/>
  <c r="H8" i="6"/>
  <c r="E8" i="6"/>
  <c r="G18" i="2"/>
  <c r="C18" i="2"/>
  <c r="F71" i="1"/>
  <c r="F82" i="1" s="1"/>
  <c r="C63" i="1"/>
  <c r="C65" i="1" l="1"/>
  <c r="D18" i="2"/>
  <c r="D14" i="4" l="1"/>
  <c r="C15" i="4" l="1"/>
  <c r="E15" i="4" l="1"/>
  <c r="B63" i="1"/>
  <c r="G44" i="5" l="1"/>
  <c r="D9" i="4"/>
  <c r="D57" i="4"/>
  <c r="E57" i="4" s="1"/>
  <c r="D52" i="4"/>
  <c r="H54" i="6" l="1"/>
  <c r="E52" i="4"/>
  <c r="C52" i="4"/>
  <c r="C57" i="4" s="1"/>
  <c r="G166" i="6" l="1"/>
  <c r="F46" i="1" l="1"/>
  <c r="F84" i="1" l="1"/>
  <c r="F62" i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G17" i="5" l="1"/>
  <c r="F5" i="1"/>
  <c r="C166" i="6" l="1"/>
  <c r="E10" i="7" l="1"/>
  <c r="F10" i="7"/>
  <c r="D166" i="6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<sst xmlns="http://schemas.openxmlformats.org/spreadsheetml/2006/main" count="657" uniqueCount="453">
  <si>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</si>
  <si>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</si>
  <si>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</si>
  <si>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</si>
  <si>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</si>
  <si>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</si>
  <si>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</si>
  <si>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</si>
  <si>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</si>
  <si>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</si>
  <si>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</si>
  <si>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</si>
  <si>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</si>
  <si>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</si>
  <si>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</si>
  <si>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</si>
  <si>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</si>
  <si>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</si>
  <si>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</si>
  <si>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</si>
  <si>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</si>
  <si>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</si>
  <si>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</si>
  <si>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</si>
  <si>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</si>
  <si>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</si>
  <si>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</si>
  <si>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</si>
  <si>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</si>
  <si>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</si>
  <si>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</si>
  <si>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</si>
  <si>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</si>
  <si>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</si>
  <si>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</si>
  <si>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</si>
  <si>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</si>
  <si>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</si>
  <si>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</si>
  <si>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</si>
  <si>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</si>
  <si>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</si>
  <si>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</si>
  <si>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</si>
  <si>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</si>
  <si>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</si>
  <si>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</si>
  <si>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</si>
  <si>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</si>
  <si>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</si>
  <si>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</si>
  <si>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</si>
  <si>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</si>
  <si>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</si>
  <si>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</si>
  <si>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</si>
  <si>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</si>
  <si>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</si>
  <si>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</si>
  <si>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</si>
  <si>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</si>
  <si>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</si>
  <si>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</si>
  <si>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</si>
  <si>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</si>
  <si>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</si>
  <si>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</si>
  <si>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</si>
  <si>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</si>
  <si>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</si>
  <si>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</si>
  <si>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</si>
  <si>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</si>
  <si>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</si>
  <si>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</si>
  <si>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</si>
  <si>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</si>
  <si>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</si>
  <si>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</si>
  <si>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</si>
  <si>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</si>
  <si>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</si>
  <si>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</si>
  <si>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</si>
  <si>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</si>
  <si>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</si>
  <si>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</si>
  <si>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</si>
  <si>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</si>
  <si>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</si>
  <si>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</si>
  <si>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</si>
  <si>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</si>
  <si>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</si>
  <si>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</si>
  <si>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</si>
  <si>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</si>
  <si>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</si>
  <si>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</si>
  <si>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</si>
  <si>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</si>
  <si>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</si>
  <si>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</si>
  <si>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</si>
  <si>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</si>
  <si>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</si>
  <si>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</si>
  <si>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</si>
  <si>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</si>
  <si>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</si>
  <si>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</si>
  <si>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</si>
  <si>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</si>
  <si>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</si>
  <si>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</si>
  <si>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</si>
  <si>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</si>
  <si>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</si>
  <si>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</si>
  <si>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</si>
  <si>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</si>
  <si>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</si>
  <si>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</si>
  <si>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</si>
  <si>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</si>
  <si>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</si>
  <si>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</si>
  <si>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</si>
  <si>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</si>
  <si>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</si>
  <si>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</si>
  <si>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</si>
  <si>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</si>
  <si>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</si>
  <si>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</si>
  <si>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</si>
  <si>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</si>
  <si>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</si>
  <si>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</si>
  <si>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</si>
  <si>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</si>
  <si>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</si>
  <si>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</si>
  <si>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</si>
  <si>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</si>
  <si>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</si>
  <si>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</si>
  <si>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</si>
  <si>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</si>
  <si>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</si>
  <si>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</si>
  <si>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</si>
  <si>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</si>
  <si>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</si>
  <si>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</si>
  <si>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</si>
  <si>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</si>
  <si>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</si>
  <si>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</si>
  <si>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</si>
  <si>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</si>
  <si>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</si>
  <si>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</si>
  <si>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</si>
  <si>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</si>
  <si>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</si>
  <si>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</si>
  <si>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</si>
  <si>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</si>
  <si>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</si>
  <si>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</si>
  <si>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</si>
  <si>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</si>
  <si>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</si>
  <si>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</si>
  <si>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</si>
  <si>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</si>
  <si>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</si>
  <si>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</si>
  <si>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</si>
  <si>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</si>
  <si>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</si>
  <si>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</si>
  <si>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</si>
  <si>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</si>
  <si>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</si>
  <si>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</si>
  <si>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</si>
  <si>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</si>
  <si>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</si>
  <si>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</si>
  <si>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</si>
  <si>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</si>
  <si>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</si>
  <si>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</si>
  <si>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</si>
  <si>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</si>
  <si>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</si>
  <si>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</si>
  <si>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</si>
  <si>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</si>
  <si>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</si>
  <si>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</si>
  <si>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</si>
  <si>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</si>
  <si>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</si>
  <si>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</si>
  <si>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</si>
  <si>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</si>
  <si>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</si>
  <si>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</si>
  <si>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</si>
  <si>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</si>
  <si>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</si>
  <si>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</si>
  <si>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</si>
  <si>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</si>
  <si>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</si>
  <si>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</si>
  <si>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</si>
  <si>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</si>
  <si>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</si>
  <si>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</si>
  <si>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</si>
  <si>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</si>
  <si>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</si>
  <si>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</si>
  <si>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</si>
  <si>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</si>
  <si>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</si>
  <si>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</si>
  <si>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</si>
  <si>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</si>
  <si>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</si>
  <si>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</si>
  <si>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</si>
  <si>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</si>
  <si>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</si>
  <si>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</si>
  <si>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</si>
  <si>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</si>
  <si>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</si>
  <si>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</si>
  <si>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</si>
  <si>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</si>
  <si>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</si>
  <si>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</si>
  <si>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</si>
  <si>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</si>
  <si>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</si>
  <si>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</si>
  <si>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</si>
  <si>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</si>
  <si>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</si>
  <si>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</si>
  <si>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</si>
  <si>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</si>
  <si>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</si>
  <si>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</si>
  <si>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</si>
  <si>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</si>
  <si>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</si>
  <si>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</si>
  <si>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</si>
  <si>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</si>
  <si>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</si>
  <si>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</si>
  <si>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</si>
  <si>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</si>
  <si>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</si>
  <si>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</si>
  <si>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</si>
  <si>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</si>
  <si>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</si>
  <si>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</si>
  <si>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</si>
  <si>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</si>
  <si>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</si>
  <si>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</si>
  <si>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</si>
  <si>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</si>
  <si>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</si>
  <si>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</si>
  <si>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</si>
  <si>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</si>
  <si>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</si>
  <si>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</si>
  <si>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</si>
  <si>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</si>
  <si>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</si>
  <si>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</si>
  <si>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</si>
  <si>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</si>
  <si>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</si>
  <si>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</si>
  <si>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</si>
  <si>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</si>
  <si>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</si>
  <si>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</si>
  <si>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</si>
  <si>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</si>
  <si>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</si>
  <si>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</si>
  <si>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</si>
  <si>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</si>
  <si>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</si>
  <si>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</si>
  <si>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</si>
  <si>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</si>
  <si>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</si>
  <si>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</si>
  <si>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</si>
  <si>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</si>
  <si>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</si>
  <si>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</si>
  <si>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</si>
  <si>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</si>
  <si>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</si>
  <si>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</si>
  <si>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</si>
  <si>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</si>
  <si>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</si>
  <si>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</si>
  <si>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</si>
  <si>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</si>
  <si>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</si>
  <si>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</si>
  <si>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</si>
  <si>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</si>
  <si>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</si>
  <si>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</si>
  <si>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</si>
  <si>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</si>
  <si>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</si>
  <si>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</si>
  <si>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</si>
  <si>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</si>
  <si>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</si>
  <si>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</si>
  <si>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</si>
  <si>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</si>
  <si>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</si>
  <si>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</si>
  <si>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</si>
  <si>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</si>
  <si>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</si>
  <si>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</si>
  <si>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</si>
  <si>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</si>
  <si>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</si>
  <si>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</si>
  <si>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</si>
  <si>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</si>
  <si>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</si>
  <si>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</si>
  <si>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</si>
  <si>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</si>
  <si>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</si>
  <si>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</si>
  <si>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</si>
  <si>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</si>
  <si>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</si>
  <si>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</si>
  <si>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</si>
  <si>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</si>
  <si>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</si>
  <si>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</si>
  <si>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</si>
  <si>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</si>
  <si>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</si>
  <si>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</si>
  <si>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</si>
  <si>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</si>
  <si>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</si>
  <si>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</si>
  <si>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</si>
  <si>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</si>
  <si>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</si>
  <si>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</si>
  <si>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</si>
  <si>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</si>
  <si>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</si>
  <si>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</si>
  <si>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</si>
  <si>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</si>
  <si>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</si>
  <si>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</si>
  <si>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</si>
  <si>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</si>
  <si>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</si>
  <si>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</si>
  <si>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</si>
  <si>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</si>
  <si>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</si>
  <si>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</si>
  <si>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</si>
  <si>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</si>
  <si>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</si>
  <si>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</si>
  <si>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</si>
  <si>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</si>
  <si>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</si>
  <si>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</si>
  <si>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</si>
  <si>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</si>
  <si>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</si>
  <si>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</si>
  <si>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</si>
  <si>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</si>
  <si>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</si>
  <si>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</si>
  <si>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</si>
  <si>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</si>
  <si>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</si>
  <si>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</si>
  <si>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</si>
  <si>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</si>
  <si>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</si>
  <si>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</si>
  <si>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</si>
  <si>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</si>
  <si>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</si>
  <si>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</si>
  <si>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</si>
  <si>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</si>
  <si>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</si>
  <si>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</si>
  <si>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</si>
  <si>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</si>
  <si>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</si>
  <si>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</si>
  <si>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</si>
  <si>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</si>
  <si>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</si>
  <si>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</si>
  <si>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</si>
  <si>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</si>
  <si>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</si>
  <si>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</si>
  <si>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</si>
  <si>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</si>
  <si>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</si>
  <si>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</si>
  <si>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</si>
  <si>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</si>
  <si>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2023(e)</t>
  </si>
  <si>
    <t>Al 31 de junio de 2024 y al 31 de diciembre de 2023 (b)</t>
  </si>
  <si>
    <t>30 de junio de 2024 (d)</t>
  </si>
  <si>
    <t xml:space="preserve">
al 31 de diciembre de 2023 (d)</t>
  </si>
  <si>
    <t>Del 1 de enero al 30 de junio de 2024 (b)</t>
  </si>
  <si>
    <t>Monto pagado de la inversión al 30 de junio de 2024 (k)</t>
  </si>
  <si>
    <t>Monto pagado de la inversión actualizado al 30 de junio de 2024  (l)</t>
  </si>
  <si>
    <t>Saldo pendiente por pagar al  30 de junio de 2024   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</si>
</sst>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50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3" fontId="12" fillId="0" borderId="0" xfId="0" applyNumberFormat="1" applyFont="1"/>
    <xf numFmtId="3" fontId="2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topLeftCell="A34" zoomScale="110" zoomScaleNormal="112" zoomScaleSheetLayoutView="110" workbookViewId="0">
      <selection activeCell="E85" sqref="E85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4" t="s">
        <v>440</v>
      </c>
      <c r="B1" s="165"/>
      <c r="C1" s="165"/>
      <c r="D1" s="165"/>
      <c r="E1" s="165"/>
      <c r="F1" s="166"/>
    </row>
    <row r="2" spans="1:6" x14ac:dyDescent="0.25">
      <c r="A2" s="158" t="s">
        <v>0</v>
      </c>
      <c r="B2" s="159"/>
      <c r="C2" s="159"/>
      <c r="D2" s="159"/>
      <c r="E2" s="159"/>
      <c r="F2" s="160"/>
    </row>
    <row r="3" spans="1:6" x14ac:dyDescent="0.25">
      <c r="A3" s="158" t="s">
        <v>446</v>
      </c>
      <c r="B3" s="159"/>
      <c r="C3" s="159"/>
      <c r="D3" s="159"/>
      <c r="E3" s="159"/>
      <c r="F3" s="160"/>
    </row>
    <row r="4" spans="1:6" ht="15.75" thickBot="1" x14ac:dyDescent="0.3">
      <c r="A4" s="161" t="s">
        <v>1</v>
      </c>
      <c r="B4" s="162"/>
      <c r="C4" s="162"/>
      <c r="D4" s="162"/>
      <c r="E4" s="162"/>
      <c r="F4" s="163"/>
    </row>
    <row r="5" spans="1:6" ht="17.25" thickBot="1" x14ac:dyDescent="0.3">
      <c r="A5" s="85" t="s">
        <v>2</v>
      </c>
      <c r="B5" s="86" t="s">
        <v>447</v>
      </c>
      <c r="C5" s="86" t="s">
        <v>445</v>
      </c>
      <c r="D5" s="87" t="s">
        <v>2</v>
      </c>
      <c r="E5" s="138" t="str">
        <f>B5</f>
        <v>30 de junio de 2024 (d)</v>
      </c>
      <c r="F5" s="138" t="str">
        <f>C5</f>
        <v>31 de diciembre de 2023(e)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B10+B15</f>
        <v>2398875</v>
      </c>
      <c r="C8" s="54">
        <f>C10+C15</f>
        <v>661386</v>
      </c>
      <c r="D8" s="29" t="s">
        <v>8</v>
      </c>
      <c r="E8" s="54">
        <f>E10+E15+E17</f>
        <v>76210</v>
      </c>
      <c r="F8" s="54">
        <f>F10+F15+F17</f>
        <v>205517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2392679</v>
      </c>
      <c r="C10" s="54">
        <v>659144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6196</v>
      </c>
      <c r="C15" s="54">
        <v>2242</v>
      </c>
      <c r="D15" s="29" t="s">
        <v>22</v>
      </c>
      <c r="E15" s="54">
        <v>76210</v>
      </c>
      <c r="F15" s="54">
        <v>205517</v>
      </c>
    </row>
    <row r="16" spans="1:6" ht="13.5" customHeight="1" x14ac:dyDescent="0.25">
      <c r="A16" s="6" t="s">
        <v>23</v>
      </c>
      <c r="B16" s="54">
        <v>0</v>
      </c>
      <c r="C16" s="54">
        <v>0</v>
      </c>
      <c r="D16" s="29" t="s">
        <v>24</v>
      </c>
      <c r="E16" s="54">
        <v>0</v>
      </c>
      <c r="F16" s="54">
        <v>0</v>
      </c>
    </row>
    <row r="17" spans="1:8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8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8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8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8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8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  <c r="H22" s="140"/>
    </row>
    <row r="23" spans="1:8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8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8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8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8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8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8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8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8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8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2398875</v>
      </c>
      <c r="C46" s="59">
        <f>C8+C16</f>
        <v>661386</v>
      </c>
      <c r="D46" s="4" t="s">
        <v>82</v>
      </c>
      <c r="E46" s="59">
        <f>E8</f>
        <v>76210</v>
      </c>
      <c r="F46" s="59">
        <f>F8</f>
        <v>205517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4" t="str">
        <f>A1</f>
        <v>INSTITUTO DE CATASTRO DEL ESTADO DE TLAXCALA</v>
      </c>
      <c r="B48" s="165"/>
      <c r="C48" s="165"/>
      <c r="D48" s="165"/>
      <c r="E48" s="165"/>
      <c r="F48" s="166"/>
    </row>
    <row r="49" spans="1:6" x14ac:dyDescent="0.25">
      <c r="A49" s="158" t="s">
        <v>0</v>
      </c>
      <c r="B49" s="159"/>
      <c r="C49" s="159"/>
      <c r="D49" s="159"/>
      <c r="E49" s="159"/>
      <c r="F49" s="160"/>
    </row>
    <row r="50" spans="1:6" x14ac:dyDescent="0.25">
      <c r="A50" s="158" t="str">
        <f>A3</f>
        <v>Al 31 de junio de 2024 y al 31 de diciembre de 2023 (b)</v>
      </c>
      <c r="B50" s="159"/>
      <c r="C50" s="159"/>
      <c r="D50" s="159"/>
      <c r="E50" s="159"/>
      <c r="F50" s="160"/>
    </row>
    <row r="51" spans="1:6" ht="15.75" thickBot="1" x14ac:dyDescent="0.3">
      <c r="A51" s="161" t="s">
        <v>1</v>
      </c>
      <c r="B51" s="162"/>
      <c r="C51" s="162"/>
      <c r="D51" s="162"/>
      <c r="E51" s="162"/>
      <c r="F51" s="163"/>
    </row>
    <row r="52" spans="1:6" ht="17.25" thickBot="1" x14ac:dyDescent="0.3">
      <c r="A52" s="85" t="s">
        <v>2</v>
      </c>
      <c r="B52" s="86" t="str">
        <f>B5</f>
        <v>30 de junio de 2024 (d)</v>
      </c>
      <c r="C52" s="86" t="str">
        <f>C5</f>
        <v>31 de diciembre de 2023(e)</v>
      </c>
      <c r="D52" s="87" t="s">
        <v>2</v>
      </c>
      <c r="E52" s="138" t="str">
        <f>E5</f>
        <v>30 de junio de 2024 (d)</v>
      </c>
      <c r="F52" s="138" t="str">
        <f>F5</f>
        <v>31 de diciembre de 2023(e)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10795757</v>
      </c>
      <c r="C56" s="54">
        <v>10795757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76210</v>
      </c>
      <c r="F62" s="54">
        <f>F46</f>
        <v>205517</v>
      </c>
    </row>
    <row r="63" spans="1:6" ht="13.5" customHeight="1" x14ac:dyDescent="0.25">
      <c r="A63" s="2" t="s">
        <v>100</v>
      </c>
      <c r="B63" s="59">
        <f>B56</f>
        <v>10795757</v>
      </c>
      <c r="C63" s="59">
        <f>C56</f>
        <v>10795757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13194632</v>
      </c>
      <c r="C65" s="59">
        <f>C63+C46</f>
        <v>11457143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13118422</v>
      </c>
      <c r="F71" s="59">
        <f>F72+F73+F76</f>
        <v>11251626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1880215</v>
      </c>
      <c r="F72" s="54">
        <v>796705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1370995</v>
      </c>
      <c r="F73" s="54">
        <v>587709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9867212</v>
      </c>
      <c r="F76" s="54">
        <v>9867212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13118422</v>
      </c>
      <c r="F82" s="59">
        <f>F71</f>
        <v>11251626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13194632</v>
      </c>
      <c r="F84" s="59">
        <f>F82+F62</f>
        <v>11457143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E25" sqref="E25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4" t="str">
        <f>'FORMATO 1'!A1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6"/>
    </row>
    <row r="2" spans="1:9" x14ac:dyDescent="0.25">
      <c r="A2" s="158" t="s">
        <v>118</v>
      </c>
      <c r="B2" s="159"/>
      <c r="C2" s="159"/>
      <c r="D2" s="159"/>
      <c r="E2" s="159"/>
      <c r="F2" s="159"/>
      <c r="G2" s="159"/>
      <c r="H2" s="159"/>
      <c r="I2" s="160"/>
    </row>
    <row r="3" spans="1:9" x14ac:dyDescent="0.25">
      <c r="A3" s="158" t="s">
        <v>449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61" t="s">
        <v>1</v>
      </c>
      <c r="B4" s="162"/>
      <c r="C4" s="162"/>
      <c r="D4" s="162"/>
      <c r="E4" s="162"/>
      <c r="F4" s="162"/>
      <c r="G4" s="162"/>
      <c r="H4" s="162"/>
      <c r="I4" s="163"/>
    </row>
    <row r="5" spans="1:9" ht="24" customHeight="1" x14ac:dyDescent="0.25">
      <c r="A5" s="167" t="s">
        <v>119</v>
      </c>
      <c r="B5" s="168"/>
      <c r="C5" s="80" t="s">
        <v>120</v>
      </c>
      <c r="D5" s="169" t="s">
        <v>121</v>
      </c>
      <c r="E5" s="169" t="s">
        <v>122</v>
      </c>
      <c r="F5" s="169" t="s">
        <v>123</v>
      </c>
      <c r="G5" s="80" t="s">
        <v>124</v>
      </c>
      <c r="H5" s="169" t="s">
        <v>126</v>
      </c>
      <c r="I5" s="169" t="s">
        <v>127</v>
      </c>
    </row>
    <row r="6" spans="1:9" ht="49.5" customHeight="1" thickBot="1" x14ac:dyDescent="0.3">
      <c r="A6" s="161"/>
      <c r="B6" s="163"/>
      <c r="C6" s="155" t="s">
        <v>448</v>
      </c>
      <c r="D6" s="170"/>
      <c r="E6" s="170"/>
      <c r="F6" s="170"/>
      <c r="G6" s="1" t="s">
        <v>125</v>
      </c>
      <c r="H6" s="170"/>
      <c r="I6" s="170"/>
    </row>
    <row r="7" spans="1:9" x14ac:dyDescent="0.25">
      <c r="A7" s="173"/>
      <c r="B7" s="174"/>
      <c r="C7" s="61"/>
      <c r="D7" s="61"/>
      <c r="E7" s="61"/>
      <c r="F7" s="61"/>
      <c r="G7" s="61"/>
      <c r="H7" s="61"/>
      <c r="I7" s="61"/>
    </row>
    <row r="8" spans="1:9" x14ac:dyDescent="0.25">
      <c r="A8" s="175" t="s">
        <v>128</v>
      </c>
      <c r="B8" s="176"/>
      <c r="C8" s="60"/>
      <c r="D8" s="60"/>
      <c r="E8" s="60"/>
      <c r="F8" s="60"/>
      <c r="G8" s="60"/>
      <c r="H8" s="60"/>
      <c r="I8" s="60"/>
    </row>
    <row r="9" spans="1:9" x14ac:dyDescent="0.25">
      <c r="A9" s="175" t="s">
        <v>129</v>
      </c>
      <c r="B9" s="176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5" t="s">
        <v>133</v>
      </c>
      <c r="B13" s="176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5" t="s">
        <v>137</v>
      </c>
      <c r="B18" s="176"/>
      <c r="C18" s="59">
        <f>C20</f>
        <v>205517</v>
      </c>
      <c r="D18" s="146">
        <f>D20</f>
        <v>0</v>
      </c>
      <c r="E18" s="146">
        <v>0</v>
      </c>
      <c r="F18" s="145">
        <v>0</v>
      </c>
      <c r="G18" s="146">
        <f>G20</f>
        <v>76210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5" t="s">
        <v>138</v>
      </c>
      <c r="B20" s="176"/>
      <c r="C20" s="59">
        <v>205517</v>
      </c>
      <c r="D20" s="59"/>
      <c r="E20" s="59">
        <v>0</v>
      </c>
      <c r="F20" s="59">
        <v>0</v>
      </c>
      <c r="G20" s="146">
        <v>76210</v>
      </c>
      <c r="H20" s="59">
        <v>0</v>
      </c>
      <c r="I20" s="61">
        <v>0</v>
      </c>
    </row>
    <row r="21" spans="1:9" x14ac:dyDescent="0.25">
      <c r="A21" s="175"/>
      <c r="B21" s="176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5" t="s">
        <v>439</v>
      </c>
      <c r="B22" s="176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7" t="s">
        <v>139</v>
      </c>
      <c r="B23" s="17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7" t="s">
        <v>140</v>
      </c>
      <c r="B24" s="17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7" t="s">
        <v>141</v>
      </c>
      <c r="B25" s="178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1"/>
      <c r="B26" s="172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5" t="s">
        <v>142</v>
      </c>
      <c r="B27" s="176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7" t="s">
        <v>143</v>
      </c>
      <c r="B28" s="178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7" t="s">
        <v>144</v>
      </c>
      <c r="B29" s="178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7" t="s">
        <v>145</v>
      </c>
      <c r="B30" s="178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3"/>
      <c r="B31" s="184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9" t="s">
        <v>146</v>
      </c>
      <c r="B36" s="8" t="s">
        <v>147</v>
      </c>
      <c r="C36" s="78" t="s">
        <v>149</v>
      </c>
      <c r="D36" s="78" t="s">
        <v>152</v>
      </c>
      <c r="E36" s="180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9"/>
      <c r="B37" s="80" t="s">
        <v>148</v>
      </c>
      <c r="C37" s="81" t="s">
        <v>150</v>
      </c>
      <c r="D37" s="81" t="s">
        <v>153</v>
      </c>
      <c r="E37" s="181"/>
      <c r="F37" s="81" t="s">
        <v>156</v>
      </c>
      <c r="G37" s="79"/>
      <c r="H37" s="79"/>
      <c r="I37" s="79"/>
    </row>
    <row r="38" spans="1:9" s="46" customFormat="1" ht="12" thickBot="1" x14ac:dyDescent="0.3">
      <c r="A38" s="170"/>
      <c r="B38" s="82"/>
      <c r="C38" s="83" t="s">
        <v>151</v>
      </c>
      <c r="D38" s="84"/>
      <c r="E38" s="182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4" t="str">
        <f>'FORMATO 2'!A1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8" t="s">
        <v>161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x14ac:dyDescent="0.25">
      <c r="A3" s="158" t="str">
        <f>'FORMATO 2'!A3</f>
        <v>Del 1 de enero al 30 de junio de 2024 (b)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61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4" t="s">
        <v>450</v>
      </c>
      <c r="J5" s="154" t="s">
        <v>451</v>
      </c>
      <c r="K5" s="154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="120" zoomScaleNormal="136" zoomScaleSheetLayoutView="120" workbookViewId="0">
      <selection activeCell="D25" sqref="D25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4" t="str">
        <f>'FORMATO 3'!A1</f>
        <v>INSTITUTO DE CATASTRO DEL ESTADO DE TLAXCALA</v>
      </c>
      <c r="B1" s="165"/>
      <c r="C1" s="165"/>
      <c r="D1" s="165"/>
      <c r="E1" s="166"/>
    </row>
    <row r="2" spans="1:5" ht="9" customHeight="1" x14ac:dyDescent="0.25">
      <c r="A2" s="197" t="s">
        <v>181</v>
      </c>
      <c r="B2" s="198"/>
      <c r="C2" s="198"/>
      <c r="D2" s="198"/>
      <c r="E2" s="199"/>
    </row>
    <row r="3" spans="1:5" ht="12" customHeight="1" x14ac:dyDescent="0.25">
      <c r="A3" s="197" t="str">
        <f>'FORMATO 3'!A3</f>
        <v>Del 1 de enero al 30 de junio de 2024 (b)</v>
      </c>
      <c r="B3" s="198"/>
      <c r="C3" s="198"/>
      <c r="D3" s="198"/>
      <c r="E3" s="199"/>
    </row>
    <row r="4" spans="1:5" ht="12.75" customHeight="1" thickBot="1" x14ac:dyDescent="0.3">
      <c r="A4" s="200" t="s">
        <v>1</v>
      </c>
      <c r="B4" s="201"/>
      <c r="C4" s="201"/>
      <c r="D4" s="201"/>
      <c r="E4" s="202"/>
    </row>
    <row r="5" spans="1:5" ht="6.75" customHeight="1" thickBot="1" x14ac:dyDescent="0.3"/>
    <row r="6" spans="1:5" ht="11.25" customHeight="1" x14ac:dyDescent="0.25">
      <c r="A6" s="185" t="s">
        <v>2</v>
      </c>
      <c r="B6" s="186"/>
      <c r="C6" s="88" t="s">
        <v>182</v>
      </c>
      <c r="D6" s="189" t="s">
        <v>184</v>
      </c>
      <c r="E6" s="88" t="s">
        <v>185</v>
      </c>
    </row>
    <row r="7" spans="1:5" ht="11.25" customHeight="1" thickBot="1" x14ac:dyDescent="0.3">
      <c r="A7" s="187"/>
      <c r="B7" s="188"/>
      <c r="C7" s="89" t="s">
        <v>183</v>
      </c>
      <c r="D7" s="190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10729865</v>
      </c>
      <c r="D9" s="90">
        <f>D10</f>
        <v>4935926</v>
      </c>
      <c r="E9" s="90">
        <f t="shared" ref="E9" si="0">E10</f>
        <v>4935926</v>
      </c>
    </row>
    <row r="10" spans="1:5" ht="11.25" customHeight="1" x14ac:dyDescent="0.25">
      <c r="A10" s="9"/>
      <c r="B10" s="12" t="s">
        <v>188</v>
      </c>
      <c r="C10" s="90">
        <v>10729865</v>
      </c>
      <c r="D10" s="90">
        <v>4935926</v>
      </c>
      <c r="E10" s="90">
        <f>D10</f>
        <v>4935926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10729865</v>
      </c>
      <c r="D14" s="90">
        <f t="shared" ref="D14:E14" si="1">D15</f>
        <v>3055711</v>
      </c>
      <c r="E14" s="90">
        <f t="shared" si="1"/>
        <v>3055711</v>
      </c>
    </row>
    <row r="15" spans="1:5" ht="11.25" customHeight="1" x14ac:dyDescent="0.25">
      <c r="A15" s="9"/>
      <c r="B15" s="12" t="s">
        <v>192</v>
      </c>
      <c r="C15" s="90">
        <f>C10</f>
        <v>10729865</v>
      </c>
      <c r="D15" s="90">
        <v>3055711</v>
      </c>
      <c r="E15" s="90">
        <f>D15</f>
        <v>3055711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1880215</v>
      </c>
      <c r="E22" s="90">
        <f t="shared" ref="E22" si="3">E9-E14+E18</f>
        <v>1880215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1880215</v>
      </c>
      <c r="E23" s="90">
        <f t="shared" si="4"/>
        <v>1880215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1880215</v>
      </c>
      <c r="E24" s="90">
        <f t="shared" si="5"/>
        <v>1880215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1" t="s">
        <v>200</v>
      </c>
      <c r="B27" s="192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1880215</v>
      </c>
      <c r="E33" s="94">
        <f t="shared" si="7"/>
        <v>1880215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5" t="s">
        <v>200</v>
      </c>
      <c r="B36" s="186"/>
      <c r="C36" s="193" t="s">
        <v>207</v>
      </c>
      <c r="D36" s="193" t="s">
        <v>184</v>
      </c>
      <c r="E36" s="95" t="s">
        <v>185</v>
      </c>
    </row>
    <row r="37" spans="1:5" ht="11.25" customHeight="1" thickBot="1" x14ac:dyDescent="0.3">
      <c r="A37" s="187"/>
      <c r="B37" s="188"/>
      <c r="C37" s="194"/>
      <c r="D37" s="194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5"/>
      <c r="B46" s="207" t="s">
        <v>214</v>
      </c>
      <c r="C46" s="195">
        <f>C39-C42</f>
        <v>0</v>
      </c>
      <c r="D46" s="195">
        <f t="shared" ref="D46:E46" si="10">D39-D42</f>
        <v>0</v>
      </c>
      <c r="E46" s="195">
        <f t="shared" si="10"/>
        <v>0</v>
      </c>
    </row>
    <row r="47" spans="1:5" ht="11.25" customHeight="1" thickBot="1" x14ac:dyDescent="0.3">
      <c r="A47" s="206"/>
      <c r="B47" s="208"/>
      <c r="C47" s="196"/>
      <c r="D47" s="196"/>
      <c r="E47" s="196"/>
    </row>
    <row r="48" spans="1:5" ht="11.25" customHeight="1" thickBot="1" x14ac:dyDescent="0.3"/>
    <row r="49" spans="1:5" ht="11.25" customHeight="1" x14ac:dyDescent="0.25">
      <c r="A49" s="185" t="s">
        <v>200</v>
      </c>
      <c r="B49" s="186"/>
      <c r="C49" s="95" t="s">
        <v>182</v>
      </c>
      <c r="D49" s="193" t="s">
        <v>184</v>
      </c>
      <c r="E49" s="95" t="s">
        <v>185</v>
      </c>
    </row>
    <row r="50" spans="1:5" ht="11.25" customHeight="1" thickBot="1" x14ac:dyDescent="0.3">
      <c r="A50" s="187"/>
      <c r="B50" s="188"/>
      <c r="C50" s="96" t="s">
        <v>201</v>
      </c>
      <c r="D50" s="194"/>
      <c r="E50" s="96" t="s">
        <v>202</v>
      </c>
    </row>
    <row r="51" spans="1:5" ht="11.25" customHeight="1" x14ac:dyDescent="0.25">
      <c r="A51" s="203"/>
      <c r="B51" s="204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10729865</v>
      </c>
      <c r="D52" s="97">
        <f>D10</f>
        <v>4935926</v>
      </c>
      <c r="E52" s="97">
        <f>D52</f>
        <v>4935926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10729865</v>
      </c>
      <c r="D57" s="97">
        <f>D15</f>
        <v>3055711</v>
      </c>
      <c r="E57" s="97">
        <f>D57</f>
        <v>3055711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1880215</v>
      </c>
      <c r="E61" s="99">
        <f t="shared" ref="E61" si="13">E10+E46-E15+E19</f>
        <v>1880215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1880215</v>
      </c>
      <c r="E62" s="99">
        <f t="shared" ref="E62" si="15">E33-E53</f>
        <v>1880215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5" t="s">
        <v>200</v>
      </c>
      <c r="B65" s="186"/>
      <c r="C65" s="193" t="s">
        <v>207</v>
      </c>
      <c r="D65" s="193" t="s">
        <v>184</v>
      </c>
      <c r="E65" s="95" t="s">
        <v>185</v>
      </c>
    </row>
    <row r="66" spans="1:5" ht="11.25" customHeight="1" thickBot="1" x14ac:dyDescent="0.3">
      <c r="A66" s="187"/>
      <c r="B66" s="188"/>
      <c r="C66" s="194"/>
      <c r="D66" s="194"/>
      <c r="E66" s="96" t="s">
        <v>202</v>
      </c>
    </row>
    <row r="67" spans="1:5" ht="11.25" customHeight="1" x14ac:dyDescent="0.25">
      <c r="A67" s="203"/>
      <c r="B67" s="204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5"/>
      <c r="B78" s="207" t="s">
        <v>222</v>
      </c>
      <c r="C78" s="195">
        <f>C77-C69</f>
        <v>0</v>
      </c>
      <c r="D78" s="195">
        <f t="shared" ref="D78:E78" si="18">D77-D69</f>
        <v>0</v>
      </c>
      <c r="E78" s="195">
        <f t="shared" si="18"/>
        <v>0</v>
      </c>
    </row>
    <row r="79" spans="1:5" ht="11.25" customHeight="1" thickBot="1" x14ac:dyDescent="0.3">
      <c r="A79" s="206"/>
      <c r="B79" s="208"/>
      <c r="C79" s="196"/>
      <c r="D79" s="196"/>
      <c r="E79" s="196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topLeftCell="A52" zoomScale="120" zoomScaleNormal="150" zoomScaleSheetLayoutView="120" workbookViewId="0">
      <selection activeCell="K76" sqref="K76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4" t="str">
        <f>'FORMATO 4'!A1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6"/>
    </row>
    <row r="2" spans="1:9" ht="10.5" customHeight="1" x14ac:dyDescent="0.25">
      <c r="A2" s="197" t="s">
        <v>223</v>
      </c>
      <c r="B2" s="198"/>
      <c r="C2" s="198"/>
      <c r="D2" s="198"/>
      <c r="E2" s="198"/>
      <c r="F2" s="198"/>
      <c r="G2" s="198"/>
      <c r="H2" s="198"/>
      <c r="I2" s="199"/>
    </row>
    <row r="3" spans="1:9" ht="10.5" customHeight="1" x14ac:dyDescent="0.25">
      <c r="A3" s="197" t="str">
        <f>'FORMATO 4'!A3</f>
        <v>Del 1 de enero al 30 de junio de 2024 (b)</v>
      </c>
      <c r="B3" s="198"/>
      <c r="C3" s="198"/>
      <c r="D3" s="198"/>
      <c r="E3" s="198"/>
      <c r="F3" s="198"/>
      <c r="G3" s="198"/>
      <c r="H3" s="198"/>
      <c r="I3" s="199"/>
    </row>
    <row r="4" spans="1:9" ht="10.5" customHeight="1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9" ht="15.75" thickBot="1" x14ac:dyDescent="0.3">
      <c r="A5" s="164"/>
      <c r="B5" s="165"/>
      <c r="C5" s="166"/>
      <c r="D5" s="209" t="s">
        <v>224</v>
      </c>
      <c r="E5" s="210"/>
      <c r="F5" s="210"/>
      <c r="G5" s="210"/>
      <c r="H5" s="211"/>
      <c r="I5" s="193" t="s">
        <v>225</v>
      </c>
    </row>
    <row r="6" spans="1:9" x14ac:dyDescent="0.25">
      <c r="A6" s="197" t="s">
        <v>200</v>
      </c>
      <c r="B6" s="198"/>
      <c r="C6" s="199"/>
      <c r="D6" s="193" t="s">
        <v>227</v>
      </c>
      <c r="E6" s="189" t="s">
        <v>228</v>
      </c>
      <c r="F6" s="193" t="s">
        <v>229</v>
      </c>
      <c r="G6" s="193" t="s">
        <v>184</v>
      </c>
      <c r="H6" s="193" t="s">
        <v>230</v>
      </c>
      <c r="I6" s="212"/>
    </row>
    <row r="7" spans="1:9" ht="9.75" customHeight="1" thickBot="1" x14ac:dyDescent="0.3">
      <c r="A7" s="200" t="s">
        <v>226</v>
      </c>
      <c r="B7" s="201"/>
      <c r="C7" s="202"/>
      <c r="D7" s="194"/>
      <c r="E7" s="190"/>
      <c r="F7" s="194"/>
      <c r="G7" s="194"/>
      <c r="H7" s="194"/>
      <c r="I7" s="194"/>
    </row>
    <row r="8" spans="1:9" ht="10.5" customHeight="1" x14ac:dyDescent="0.25">
      <c r="A8" s="215"/>
      <c r="B8" s="216"/>
      <c r="C8" s="217"/>
      <c r="D8" s="107"/>
      <c r="E8" s="107"/>
      <c r="F8" s="107"/>
      <c r="G8" s="107"/>
      <c r="H8" s="107"/>
      <c r="I8" s="107"/>
    </row>
    <row r="9" spans="1:9" ht="10.5" customHeight="1" x14ac:dyDescent="0.25">
      <c r="A9" s="218" t="s">
        <v>231</v>
      </c>
      <c r="B9" s="219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734</v>
      </c>
      <c r="H14" s="109">
        <f>G14</f>
        <v>734</v>
      </c>
      <c r="I14" s="109">
        <f>H14</f>
        <v>734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21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21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10729865</v>
      </c>
      <c r="E36" s="109">
        <v>-573435</v>
      </c>
      <c r="F36" s="109">
        <f>D36+E36</f>
        <v>10156430</v>
      </c>
      <c r="G36" s="109">
        <v>4935192</v>
      </c>
      <c r="H36" s="109">
        <f>G36</f>
        <v>4935192</v>
      </c>
      <c r="I36" s="109">
        <f>H36-D36</f>
        <v>-5794673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8" t="s">
        <v>263</v>
      </c>
      <c r="B43" s="219"/>
      <c r="C43" s="22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8" t="s">
        <v>264</v>
      </c>
      <c r="B44" s="219"/>
      <c r="C44" s="222"/>
      <c r="D44" s="152">
        <f>D36+D14</f>
        <v>10729865</v>
      </c>
      <c r="E44" s="152">
        <f t="shared" ref="E44:I44" si="1">E36+E14</f>
        <v>-573435</v>
      </c>
      <c r="F44" s="152">
        <f t="shared" si="1"/>
        <v>10156430</v>
      </c>
      <c r="G44" s="152">
        <f t="shared" si="1"/>
        <v>4935926</v>
      </c>
      <c r="H44" s="152">
        <f t="shared" si="1"/>
        <v>4935926</v>
      </c>
      <c r="I44" s="152">
        <f t="shared" si="1"/>
        <v>-5793939</v>
      </c>
    </row>
    <row r="45" spans="1:10" ht="10.5" customHeight="1" x14ac:dyDescent="0.25">
      <c r="A45" s="218" t="s">
        <v>265</v>
      </c>
      <c r="B45" s="219"/>
      <c r="C45" s="22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8" t="s">
        <v>266</v>
      </c>
      <c r="B47" s="219"/>
      <c r="C47" s="22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8" t="s">
        <v>286</v>
      </c>
      <c r="B68" s="219"/>
      <c r="C68" s="22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8" t="s">
        <v>287</v>
      </c>
      <c r="B70" s="219"/>
      <c r="C70" s="22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8" t="s">
        <v>289</v>
      </c>
      <c r="B73" s="219"/>
      <c r="C73" s="222"/>
      <c r="D73" s="153">
        <f>D44</f>
        <v>10729865</v>
      </c>
      <c r="E73" s="153">
        <f t="shared" ref="E73:I73" si="2">E44</f>
        <v>-573435</v>
      </c>
      <c r="F73" s="153">
        <f t="shared" si="2"/>
        <v>10156430</v>
      </c>
      <c r="G73" s="153">
        <f>G44</f>
        <v>4935926</v>
      </c>
      <c r="H73" s="153">
        <f t="shared" si="2"/>
        <v>4935926</v>
      </c>
      <c r="I73" s="153">
        <f t="shared" si="2"/>
        <v>-5793939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5" t="s">
        <v>290</v>
      </c>
      <c r="C75" s="22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5" t="s">
        <v>293</v>
      </c>
      <c r="C78" s="22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3"/>
      <c r="C79" s="224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K167"/>
  <sheetViews>
    <sheetView view="pageBreakPreview" zoomScale="160" zoomScaleNormal="140" zoomScaleSheetLayoutView="160" workbookViewId="0">
      <selection activeCell="E25" sqref="E25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11" x14ac:dyDescent="0.25">
      <c r="A1" s="164" t="str">
        <f>'FORMATO 5'!A1</f>
        <v>INSTITUTO DE CATASTRO DEL ESTADO DE TLAXCALA</v>
      </c>
      <c r="B1" s="165"/>
      <c r="C1" s="165"/>
      <c r="D1" s="165"/>
      <c r="E1" s="165"/>
      <c r="F1" s="165"/>
      <c r="G1" s="165"/>
      <c r="H1" s="228"/>
    </row>
    <row r="2" spans="1:11" x14ac:dyDescent="0.25">
      <c r="A2" s="197" t="s">
        <v>294</v>
      </c>
      <c r="B2" s="198"/>
      <c r="C2" s="198"/>
      <c r="D2" s="198"/>
      <c r="E2" s="198"/>
      <c r="F2" s="198"/>
      <c r="G2" s="198"/>
      <c r="H2" s="229"/>
    </row>
    <row r="3" spans="1:11" x14ac:dyDescent="0.25">
      <c r="A3" s="197" t="s">
        <v>295</v>
      </c>
      <c r="B3" s="198"/>
      <c r="C3" s="198"/>
      <c r="D3" s="198"/>
      <c r="E3" s="198"/>
      <c r="F3" s="198"/>
      <c r="G3" s="198"/>
      <c r="H3" s="229"/>
    </row>
    <row r="4" spans="1:11" x14ac:dyDescent="0.25">
      <c r="A4" s="197" t="str">
        <f>'FORMATO 5'!A3</f>
        <v>Del 1 de enero al 30 de junio de 2024 (b)</v>
      </c>
      <c r="B4" s="198"/>
      <c r="C4" s="198"/>
      <c r="D4" s="198"/>
      <c r="E4" s="198"/>
      <c r="F4" s="198"/>
      <c r="G4" s="198"/>
      <c r="H4" s="229"/>
    </row>
    <row r="5" spans="1:11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30"/>
    </row>
    <row r="6" spans="1:11" s="39" customFormat="1" ht="15.75" thickBot="1" x14ac:dyDescent="0.3">
      <c r="A6" s="164" t="s">
        <v>2</v>
      </c>
      <c r="B6" s="166"/>
      <c r="C6" s="231" t="s">
        <v>296</v>
      </c>
      <c r="D6" s="232"/>
      <c r="E6" s="232"/>
      <c r="F6" s="232"/>
      <c r="G6" s="233"/>
      <c r="H6" s="189" t="s">
        <v>297</v>
      </c>
      <c r="I6" s="102"/>
    </row>
    <row r="7" spans="1:11" s="39" customFormat="1" ht="18" customHeight="1" thickBot="1" x14ac:dyDescent="0.3">
      <c r="A7" s="200"/>
      <c r="B7" s="202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90"/>
      <c r="I7" s="102"/>
    </row>
    <row r="8" spans="1:11" s="148" customFormat="1" ht="10.5" customHeight="1" x14ac:dyDescent="0.25">
      <c r="A8" s="234" t="s">
        <v>300</v>
      </c>
      <c r="B8" s="235"/>
      <c r="C8" s="149">
        <f>C9+C17+C27+C47</f>
        <v>10729865</v>
      </c>
      <c r="D8" s="149">
        <f t="shared" ref="D8:E8" si="0">D9+D17+D27+D47</f>
        <v>-573435</v>
      </c>
      <c r="E8" s="149">
        <f t="shared" si="0"/>
        <v>10156430</v>
      </c>
      <c r="F8" s="149">
        <f>F9+F17+F27+F47</f>
        <v>3055711</v>
      </c>
      <c r="G8" s="149">
        <f>G9+G17+G27+G47</f>
        <v>3055711</v>
      </c>
      <c r="H8" s="149">
        <f>H9+H17+H27+H47</f>
        <v>7100719</v>
      </c>
      <c r="I8" s="147"/>
    </row>
    <row r="9" spans="1:11" s="148" customFormat="1" ht="10.5" customHeight="1" x14ac:dyDescent="0.25">
      <c r="A9" s="236" t="s">
        <v>301</v>
      </c>
      <c r="B9" s="237"/>
      <c r="C9" s="150">
        <f>SUM(C10:C16)</f>
        <v>6467240</v>
      </c>
      <c r="D9" s="150">
        <f t="shared" ref="D9:H9" si="1">SUM(D10:D16)</f>
        <v>0</v>
      </c>
      <c r="E9" s="150">
        <f t="shared" si="1"/>
        <v>6467240</v>
      </c>
      <c r="F9" s="150">
        <f t="shared" si="1"/>
        <v>2620039</v>
      </c>
      <c r="G9" s="150">
        <f t="shared" si="1"/>
        <v>2620039</v>
      </c>
      <c r="H9" s="150">
        <f t="shared" si="1"/>
        <v>3847201</v>
      </c>
      <c r="I9" s="147"/>
      <c r="K9" s="156"/>
    </row>
    <row r="10" spans="1:11" ht="10.5" customHeight="1" x14ac:dyDescent="0.25">
      <c r="A10" s="103"/>
      <c r="B10" s="104" t="s">
        <v>302</v>
      </c>
      <c r="C10" s="150">
        <v>2143149</v>
      </c>
      <c r="D10" s="150">
        <v>0</v>
      </c>
      <c r="E10" s="150">
        <f t="shared" ref="E10:F36" si="2">+C10+D10</f>
        <v>2143149</v>
      </c>
      <c r="F10" s="150">
        <v>1071167</v>
      </c>
      <c r="G10" s="150">
        <f>F10</f>
        <v>1071167</v>
      </c>
      <c r="H10" s="150">
        <f>E10-F10</f>
        <v>1071982</v>
      </c>
    </row>
    <row r="11" spans="1:11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16" si="3">F11</f>
        <v>0</v>
      </c>
      <c r="H11" s="150">
        <f t="shared" ref="H11:H16" si="4">E11-F11</f>
        <v>0</v>
      </c>
    </row>
    <row r="12" spans="1:11" ht="10.5" customHeight="1" x14ac:dyDescent="0.25">
      <c r="A12" s="103"/>
      <c r="B12" s="104" t="s">
        <v>304</v>
      </c>
      <c r="C12" s="150">
        <v>779992</v>
      </c>
      <c r="D12" s="150">
        <v>0</v>
      </c>
      <c r="E12" s="150">
        <f t="shared" si="2"/>
        <v>779992</v>
      </c>
      <c r="F12" s="150">
        <v>217936</v>
      </c>
      <c r="G12" s="150">
        <f t="shared" si="3"/>
        <v>217936</v>
      </c>
      <c r="H12" s="150">
        <f t="shared" si="4"/>
        <v>562056</v>
      </c>
    </row>
    <row r="13" spans="1:11" ht="10.5" customHeight="1" x14ac:dyDescent="0.25">
      <c r="A13" s="103"/>
      <c r="B13" s="104" t="s">
        <v>305</v>
      </c>
      <c r="C13" s="150">
        <v>303008</v>
      </c>
      <c r="D13" s="150">
        <v>-11831</v>
      </c>
      <c r="E13" s="150">
        <f t="shared" si="2"/>
        <v>291177</v>
      </c>
      <c r="F13" s="150">
        <v>107160</v>
      </c>
      <c r="G13" s="150">
        <f t="shared" si="3"/>
        <v>107160</v>
      </c>
      <c r="H13" s="150">
        <f t="shared" si="4"/>
        <v>184017</v>
      </c>
    </row>
    <row r="14" spans="1:11" ht="10.5" customHeight="1" x14ac:dyDescent="0.25">
      <c r="A14" s="103"/>
      <c r="B14" s="104" t="s">
        <v>306</v>
      </c>
      <c r="C14" s="150">
        <v>3241091</v>
      </c>
      <c r="D14" s="150">
        <v>11831</v>
      </c>
      <c r="E14" s="150">
        <f t="shared" si="2"/>
        <v>3252922</v>
      </c>
      <c r="F14" s="150">
        <v>1223776</v>
      </c>
      <c r="G14" s="150">
        <f t="shared" si="3"/>
        <v>1223776</v>
      </c>
      <c r="H14" s="150">
        <f t="shared" si="4"/>
        <v>2029146</v>
      </c>
    </row>
    <row r="15" spans="1:11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11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36" t="s">
        <v>309</v>
      </c>
      <c r="B17" s="237"/>
      <c r="C17" s="151">
        <f>SUM(C18:C26)</f>
        <v>865400</v>
      </c>
      <c r="D17" s="151">
        <f t="shared" ref="D17:H17" si="5">SUM(D18:D26)</f>
        <v>-20000</v>
      </c>
      <c r="E17" s="151">
        <f t="shared" si="5"/>
        <v>845400</v>
      </c>
      <c r="F17" s="151">
        <f t="shared" si="5"/>
        <v>260073</v>
      </c>
      <c r="G17" s="151">
        <f t="shared" si="5"/>
        <v>260073</v>
      </c>
      <c r="H17" s="151">
        <f t="shared" si="5"/>
        <v>585327</v>
      </c>
      <c r="I17" s="147"/>
    </row>
    <row r="18" spans="1:9" ht="10.5" customHeight="1" x14ac:dyDescent="0.25">
      <c r="A18" s="103"/>
      <c r="B18" s="104" t="s">
        <v>310</v>
      </c>
      <c r="C18" s="150">
        <v>654000</v>
      </c>
      <c r="D18" s="150">
        <v>0</v>
      </c>
      <c r="E18" s="150">
        <f t="shared" si="2"/>
        <v>654000</v>
      </c>
      <c r="F18" s="150">
        <v>206270</v>
      </c>
      <c r="G18" s="150">
        <f>F18</f>
        <v>206270</v>
      </c>
      <c r="H18" s="150">
        <f>E18-F18</f>
        <v>447730</v>
      </c>
    </row>
    <row r="19" spans="1:9" ht="10.5" customHeight="1" x14ac:dyDescent="0.25">
      <c r="A19" s="103"/>
      <c r="B19" s="104" t="s">
        <v>442</v>
      </c>
      <c r="C19" s="150">
        <v>60000</v>
      </c>
      <c r="D19" s="150">
        <v>0</v>
      </c>
      <c r="E19" s="150">
        <f t="shared" si="2"/>
        <v>60000</v>
      </c>
      <c r="F19" s="150">
        <v>13583</v>
      </c>
      <c r="G19" s="150">
        <f t="shared" ref="G19:G26" si="6">F19</f>
        <v>13583</v>
      </c>
      <c r="H19" s="150">
        <f t="shared" ref="H19:H24" si="7">E19-F19</f>
        <v>46417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6"/>
        <v>0</v>
      </c>
      <c r="H20" s="150">
        <f t="shared" si="7"/>
        <v>0</v>
      </c>
    </row>
    <row r="21" spans="1:9" ht="10.5" customHeight="1" x14ac:dyDescent="0.25">
      <c r="A21" s="103"/>
      <c r="B21" s="104" t="s">
        <v>313</v>
      </c>
      <c r="C21" s="150">
        <v>13400</v>
      </c>
      <c r="D21" s="150">
        <v>0</v>
      </c>
      <c r="E21" s="150">
        <f t="shared" si="2"/>
        <v>13400</v>
      </c>
      <c r="F21" s="150">
        <v>220</v>
      </c>
      <c r="G21" s="150">
        <f t="shared" si="6"/>
        <v>220</v>
      </c>
      <c r="H21" s="150">
        <f t="shared" si="7"/>
        <v>13180</v>
      </c>
    </row>
    <row r="22" spans="1:9" ht="10.5" customHeight="1" x14ac:dyDescent="0.25">
      <c r="A22" s="103"/>
      <c r="B22" s="104" t="s">
        <v>314</v>
      </c>
      <c r="C22" s="150">
        <v>3000</v>
      </c>
      <c r="D22" s="150">
        <v>0</v>
      </c>
      <c r="E22" s="150">
        <f t="shared" si="2"/>
        <v>3000</v>
      </c>
      <c r="F22" s="150">
        <v>0</v>
      </c>
      <c r="G22" s="150">
        <f t="shared" si="6"/>
        <v>0</v>
      </c>
      <c r="H22" s="150">
        <f t="shared" si="7"/>
        <v>3000</v>
      </c>
    </row>
    <row r="23" spans="1:9" ht="10.5" customHeight="1" x14ac:dyDescent="0.25">
      <c r="A23" s="103"/>
      <c r="B23" s="104" t="s">
        <v>315</v>
      </c>
      <c r="C23" s="150">
        <v>96000</v>
      </c>
      <c r="D23" s="150">
        <v>0</v>
      </c>
      <c r="E23" s="150">
        <f t="shared" si="2"/>
        <v>96000</v>
      </c>
      <c r="F23" s="150">
        <v>40000</v>
      </c>
      <c r="G23" s="150">
        <f t="shared" si="6"/>
        <v>40000</v>
      </c>
      <c r="H23" s="150">
        <f t="shared" si="7"/>
        <v>56000</v>
      </c>
    </row>
    <row r="24" spans="1:9" ht="10.5" customHeight="1" x14ac:dyDescent="0.25">
      <c r="A24" s="103"/>
      <c r="B24" s="104" t="s">
        <v>316</v>
      </c>
      <c r="C24" s="150">
        <v>34000</v>
      </c>
      <c r="D24" s="150">
        <v>-20000</v>
      </c>
      <c r="E24" s="150">
        <f t="shared" si="2"/>
        <v>14000</v>
      </c>
      <c r="F24" s="150">
        <v>0</v>
      </c>
      <c r="G24" s="150">
        <f t="shared" si="6"/>
        <v>0</v>
      </c>
      <c r="H24" s="150">
        <f t="shared" si="7"/>
        <v>14000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6"/>
        <v>0</v>
      </c>
      <c r="H25" s="150">
        <f t="shared" ref="H25:H26" si="8">+E25-F25</f>
        <v>0</v>
      </c>
    </row>
    <row r="26" spans="1:9" ht="10.5" customHeight="1" x14ac:dyDescent="0.25">
      <c r="A26" s="103"/>
      <c r="B26" s="104" t="s">
        <v>318</v>
      </c>
      <c r="C26" s="150">
        <v>5000</v>
      </c>
      <c r="D26" s="150">
        <v>0</v>
      </c>
      <c r="E26" s="150">
        <f t="shared" si="2"/>
        <v>5000</v>
      </c>
      <c r="F26" s="150">
        <v>0</v>
      </c>
      <c r="G26" s="150">
        <f t="shared" si="6"/>
        <v>0</v>
      </c>
      <c r="H26" s="150">
        <f t="shared" si="8"/>
        <v>5000</v>
      </c>
    </row>
    <row r="27" spans="1:9" s="148" customFormat="1" ht="10.5" customHeight="1" x14ac:dyDescent="0.25">
      <c r="A27" s="236" t="s">
        <v>319</v>
      </c>
      <c r="B27" s="237"/>
      <c r="C27" s="151">
        <f>SUM(C28:C36)</f>
        <v>2211452</v>
      </c>
      <c r="D27" s="151">
        <f t="shared" ref="D27:H27" si="9">SUM(D28:D36)</f>
        <v>23739</v>
      </c>
      <c r="E27" s="151">
        <f t="shared" si="9"/>
        <v>2235191</v>
      </c>
      <c r="F27" s="151">
        <f t="shared" si="9"/>
        <v>175599</v>
      </c>
      <c r="G27" s="151">
        <f t="shared" si="9"/>
        <v>175599</v>
      </c>
      <c r="H27" s="151">
        <f t="shared" si="9"/>
        <v>2059592</v>
      </c>
      <c r="I27" s="147"/>
    </row>
    <row r="28" spans="1:9" ht="10.5" customHeight="1" x14ac:dyDescent="0.25">
      <c r="A28" s="103"/>
      <c r="B28" s="104" t="s">
        <v>320</v>
      </c>
      <c r="C28" s="150">
        <v>199100</v>
      </c>
      <c r="D28" s="150">
        <v>0</v>
      </c>
      <c r="E28" s="150">
        <f t="shared" si="2"/>
        <v>199100</v>
      </c>
      <c r="F28" s="150">
        <v>82510</v>
      </c>
      <c r="G28" s="150">
        <f t="shared" ref="G28:G36" si="10">F28</f>
        <v>82510</v>
      </c>
      <c r="H28" s="150">
        <f>E28-F28</f>
        <v>116590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10"/>
        <v>0</v>
      </c>
      <c r="H29" s="150">
        <f t="shared" ref="H29:H36" si="11">E29-F29</f>
        <v>0</v>
      </c>
    </row>
    <row r="30" spans="1:9" ht="10.5" customHeight="1" x14ac:dyDescent="0.25">
      <c r="A30" s="103"/>
      <c r="B30" s="104" t="s">
        <v>322</v>
      </c>
      <c r="C30" s="150">
        <v>1658937</v>
      </c>
      <c r="D30" s="150">
        <v>44739</v>
      </c>
      <c r="E30" s="150">
        <f t="shared" si="2"/>
        <v>1703676</v>
      </c>
      <c r="F30" s="150">
        <v>0</v>
      </c>
      <c r="G30" s="150">
        <f t="shared" si="10"/>
        <v>0</v>
      </c>
      <c r="H30" s="150">
        <f t="shared" si="11"/>
        <v>1703676</v>
      </c>
    </row>
    <row r="31" spans="1:9" ht="10.5" customHeight="1" x14ac:dyDescent="0.25">
      <c r="A31" s="103"/>
      <c r="B31" s="104" t="s">
        <v>323</v>
      </c>
      <c r="C31" s="150">
        <v>87000</v>
      </c>
      <c r="D31" s="150">
        <v>-21000</v>
      </c>
      <c r="E31" s="150">
        <f t="shared" si="2"/>
        <v>66000</v>
      </c>
      <c r="F31" s="150">
        <v>26563</v>
      </c>
      <c r="G31" s="150">
        <f t="shared" si="10"/>
        <v>26563</v>
      </c>
      <c r="H31" s="150">
        <f t="shared" si="11"/>
        <v>39437</v>
      </c>
    </row>
    <row r="32" spans="1:9" ht="10.5" customHeight="1" x14ac:dyDescent="0.25">
      <c r="A32" s="103"/>
      <c r="B32" s="104" t="s">
        <v>324</v>
      </c>
      <c r="C32" s="150">
        <v>74000</v>
      </c>
      <c r="D32" s="150">
        <v>0</v>
      </c>
      <c r="E32" s="150">
        <f t="shared" si="2"/>
        <v>74000</v>
      </c>
      <c r="F32" s="150">
        <v>7003</v>
      </c>
      <c r="G32" s="150">
        <f t="shared" si="10"/>
        <v>7003</v>
      </c>
      <c r="H32" s="150">
        <f t="shared" si="11"/>
        <v>66997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10"/>
        <v>0</v>
      </c>
      <c r="H33" s="150">
        <f t="shared" si="11"/>
        <v>0</v>
      </c>
    </row>
    <row r="34" spans="1:8" ht="10.5" customHeight="1" x14ac:dyDescent="0.25">
      <c r="A34" s="103"/>
      <c r="B34" s="104" t="s">
        <v>326</v>
      </c>
      <c r="C34" s="150">
        <v>4000</v>
      </c>
      <c r="D34" s="150">
        <v>0</v>
      </c>
      <c r="E34" s="150">
        <f t="shared" si="2"/>
        <v>4000</v>
      </c>
      <c r="F34" s="150">
        <v>0</v>
      </c>
      <c r="G34" s="150">
        <f t="shared" si="10"/>
        <v>0</v>
      </c>
      <c r="H34" s="150">
        <f t="shared" si="11"/>
        <v>4000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f t="shared" si="2"/>
        <v>0</v>
      </c>
      <c r="G35" s="150">
        <f t="shared" si="10"/>
        <v>0</v>
      </c>
      <c r="H35" s="150">
        <f t="shared" si="11"/>
        <v>0</v>
      </c>
    </row>
    <row r="36" spans="1:8" ht="10.5" customHeight="1" x14ac:dyDescent="0.25">
      <c r="A36" s="103"/>
      <c r="B36" s="104" t="s">
        <v>328</v>
      </c>
      <c r="C36" s="150">
        <v>188415</v>
      </c>
      <c r="D36" s="150">
        <v>0</v>
      </c>
      <c r="E36" s="150">
        <f t="shared" si="2"/>
        <v>188415</v>
      </c>
      <c r="F36" s="150">
        <v>59523</v>
      </c>
      <c r="G36" s="150">
        <f t="shared" si="10"/>
        <v>59523</v>
      </c>
      <c r="H36" s="150">
        <f t="shared" si="11"/>
        <v>128892</v>
      </c>
    </row>
    <row r="37" spans="1:8" ht="10.5" customHeight="1" x14ac:dyDescent="0.25">
      <c r="A37" s="226" t="s">
        <v>329</v>
      </c>
      <c r="B37" s="227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0.5" customHeight="1" x14ac:dyDescent="0.25">
      <c r="A38" s="103"/>
      <c r="B38" s="104" t="s">
        <v>330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8" ht="10.5" customHeight="1" x14ac:dyDescent="0.25">
      <c r="A47" s="226" t="s">
        <v>339</v>
      </c>
      <c r="B47" s="227"/>
      <c r="C47" s="151">
        <f>C48+C53</f>
        <v>1185773</v>
      </c>
      <c r="D47" s="151">
        <f t="shared" ref="D47:H47" si="12">D48+D53</f>
        <v>-577174</v>
      </c>
      <c r="E47" s="151">
        <f t="shared" si="12"/>
        <v>608599</v>
      </c>
      <c r="F47" s="151">
        <f t="shared" si="12"/>
        <v>0</v>
      </c>
      <c r="G47" s="151">
        <f t="shared" si="12"/>
        <v>0</v>
      </c>
      <c r="H47" s="151">
        <f t="shared" si="12"/>
        <v>608599</v>
      </c>
    </row>
    <row r="48" spans="1:8" ht="10.5" customHeight="1" x14ac:dyDescent="0.25">
      <c r="A48" s="103"/>
      <c r="B48" s="104" t="s">
        <v>340</v>
      </c>
      <c r="C48" s="150">
        <v>1185773</v>
      </c>
      <c r="D48" s="150">
        <v>-577174</v>
      </c>
      <c r="E48" s="150">
        <f>C48+D48</f>
        <v>608599</v>
      </c>
      <c r="F48" s="150">
        <v>0</v>
      </c>
      <c r="G48" s="150">
        <f>F48</f>
        <v>0</v>
      </c>
      <c r="H48" s="150">
        <f>E48-F48</f>
        <v>608599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2" si="13">C49+D49</f>
        <v>0</v>
      </c>
      <c r="F49" s="150">
        <v>0</v>
      </c>
      <c r="G49" s="150">
        <f t="shared" ref="G49:G52" si="14">F49</f>
        <v>0</v>
      </c>
      <c r="H49" s="150">
        <f t="shared" ref="H49:H52" si="15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3"/>
        <v>0</v>
      </c>
      <c r="F50" s="150">
        <v>0</v>
      </c>
      <c r="G50" s="150">
        <f t="shared" si="14"/>
        <v>0</v>
      </c>
      <c r="H50" s="150">
        <f t="shared" si="15"/>
        <v>0</v>
      </c>
    </row>
    <row r="51" spans="1:8" ht="10.5" customHeight="1" x14ac:dyDescent="0.25">
      <c r="A51" s="103"/>
      <c r="B51" s="104" t="s">
        <v>343</v>
      </c>
      <c r="C51" s="150">
        <v>0</v>
      </c>
      <c r="D51" s="150">
        <v>0</v>
      </c>
      <c r="E51" s="150">
        <f t="shared" si="13"/>
        <v>0</v>
      </c>
      <c r="F51" s="150">
        <v>0</v>
      </c>
      <c r="G51" s="150">
        <f t="shared" si="14"/>
        <v>0</v>
      </c>
      <c r="H51" s="150">
        <f t="shared" si="15"/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si="13"/>
        <v>0</v>
      </c>
      <c r="F52" s="150">
        <v>0</v>
      </c>
      <c r="G52" s="150">
        <f t="shared" si="14"/>
        <v>0</v>
      </c>
      <c r="H52" s="150">
        <f t="shared" si="15"/>
        <v>0</v>
      </c>
    </row>
    <row r="53" spans="1:8" ht="10.5" customHeight="1" x14ac:dyDescent="0.25">
      <c r="A53" s="103"/>
      <c r="B53" s="104" t="s">
        <v>345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6">E54-F54</f>
        <v>0</v>
      </c>
    </row>
    <row r="55" spans="1:8" ht="10.5" customHeight="1" x14ac:dyDescent="0.25">
      <c r="A55" s="103"/>
      <c r="B55" s="104" t="s">
        <v>347</v>
      </c>
      <c r="C55" s="150">
        <v>0</v>
      </c>
      <c r="D55" s="150">
        <v>0</v>
      </c>
      <c r="E55" s="150">
        <v>0</v>
      </c>
      <c r="F55" s="150">
        <v>0</v>
      </c>
      <c r="G55" s="150">
        <v>0</v>
      </c>
      <c r="H55" s="150">
        <f t="shared" ref="H55" si="17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6" t="s">
        <v>349</v>
      </c>
      <c r="B57" s="227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6" t="s">
        <v>353</v>
      </c>
      <c r="B61" s="227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6" t="s">
        <v>362</v>
      </c>
      <c r="B70" s="227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6" t="s">
        <v>366</v>
      </c>
      <c r="B74" s="227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9"/>
      <c r="B82" s="240"/>
      <c r="C82" s="116"/>
      <c r="D82" s="116"/>
      <c r="E82" s="116"/>
      <c r="F82" s="116"/>
      <c r="G82" s="116"/>
      <c r="H82" s="116"/>
    </row>
    <row r="83" spans="1:9" ht="15" customHeight="1" x14ac:dyDescent="0.25">
      <c r="A83" s="164" t="str">
        <f>A1</f>
        <v>INSTITUTO DE CATASTRO DEL ESTADO DE TLAXCALA</v>
      </c>
      <c r="B83" s="165"/>
      <c r="C83" s="165"/>
      <c r="D83" s="165"/>
      <c r="E83" s="165"/>
      <c r="F83" s="165"/>
      <c r="G83" s="165"/>
      <c r="H83" s="228"/>
    </row>
    <row r="84" spans="1:9" ht="15" customHeight="1" x14ac:dyDescent="0.25">
      <c r="A84" s="197" t="s">
        <v>294</v>
      </c>
      <c r="B84" s="198"/>
      <c r="C84" s="198"/>
      <c r="D84" s="198"/>
      <c r="E84" s="198"/>
      <c r="F84" s="198"/>
      <c r="G84" s="198"/>
      <c r="H84" s="229"/>
    </row>
    <row r="85" spans="1:9" ht="15" customHeight="1" x14ac:dyDescent="0.25">
      <c r="A85" s="197" t="s">
        <v>295</v>
      </c>
      <c r="B85" s="198"/>
      <c r="C85" s="198"/>
      <c r="D85" s="198"/>
      <c r="E85" s="198"/>
      <c r="F85" s="198"/>
      <c r="G85" s="198"/>
      <c r="H85" s="229"/>
    </row>
    <row r="86" spans="1:9" ht="15" customHeight="1" x14ac:dyDescent="0.25">
      <c r="A86" s="197" t="str">
        <f>A4</f>
        <v>Del 1 de enero al 30 de junio de 2024 (b)</v>
      </c>
      <c r="B86" s="198"/>
      <c r="C86" s="198"/>
      <c r="D86" s="198"/>
      <c r="E86" s="198"/>
      <c r="F86" s="198"/>
      <c r="G86" s="198"/>
      <c r="H86" s="229"/>
    </row>
    <row r="87" spans="1:9" ht="15" customHeight="1" thickBot="1" x14ac:dyDescent="0.3">
      <c r="A87" s="200" t="s">
        <v>1</v>
      </c>
      <c r="B87" s="201"/>
      <c r="C87" s="201"/>
      <c r="D87" s="201"/>
      <c r="E87" s="201"/>
      <c r="F87" s="201"/>
      <c r="G87" s="201"/>
      <c r="H87" s="230"/>
    </row>
    <row r="88" spans="1:9" s="39" customFormat="1" ht="15.75" thickBot="1" x14ac:dyDescent="0.3">
      <c r="A88" s="164" t="s">
        <v>2</v>
      </c>
      <c r="B88" s="166"/>
      <c r="C88" s="231" t="s">
        <v>296</v>
      </c>
      <c r="D88" s="232"/>
      <c r="E88" s="232"/>
      <c r="F88" s="232"/>
      <c r="G88" s="233"/>
      <c r="H88" s="189" t="s">
        <v>297</v>
      </c>
      <c r="I88" s="102"/>
    </row>
    <row r="89" spans="1:9" s="39" customFormat="1" ht="24.75" customHeight="1" thickBot="1" x14ac:dyDescent="0.3">
      <c r="A89" s="200"/>
      <c r="B89" s="202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90"/>
      <c r="I89" s="102"/>
    </row>
    <row r="90" spans="1:9" ht="10.5" customHeight="1" x14ac:dyDescent="0.25">
      <c r="A90" s="234"/>
      <c r="B90" s="241"/>
      <c r="C90" s="117"/>
      <c r="D90" s="117"/>
      <c r="E90" s="117"/>
      <c r="F90" s="117"/>
      <c r="G90" s="117"/>
      <c r="H90" s="117"/>
    </row>
    <row r="91" spans="1:9" ht="10.5" customHeight="1" x14ac:dyDescent="0.25">
      <c r="A91" s="236" t="s">
        <v>374</v>
      </c>
      <c r="B91" s="242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6" t="s">
        <v>301</v>
      </c>
      <c r="B92" s="238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6" t="s">
        <v>309</v>
      </c>
      <c r="B100" s="238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6" t="s">
        <v>319</v>
      </c>
      <c r="B110" s="238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6" t="s">
        <v>329</v>
      </c>
      <c r="B120" s="238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6" t="s">
        <v>339</v>
      </c>
      <c r="B130" s="238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6" t="s">
        <v>349</v>
      </c>
      <c r="B140" s="238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6" t="s">
        <v>353</v>
      </c>
      <c r="B144" s="238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6" t="s">
        <v>362</v>
      </c>
      <c r="B153" s="238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6" t="s">
        <v>366</v>
      </c>
      <c r="B157" s="238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6" t="s">
        <v>375</v>
      </c>
      <c r="B166" s="242"/>
      <c r="C166" s="137">
        <f>C8</f>
        <v>10729865</v>
      </c>
      <c r="D166" s="142">
        <f t="shared" ref="D166:H166" si="18">D8</f>
        <v>-573435</v>
      </c>
      <c r="E166" s="142">
        <f t="shared" si="18"/>
        <v>10156430</v>
      </c>
      <c r="F166" s="142">
        <f>F8</f>
        <v>3055711</v>
      </c>
      <c r="G166" s="157">
        <f>G8</f>
        <v>3055711</v>
      </c>
      <c r="H166" s="142">
        <f t="shared" si="18"/>
        <v>7100719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7" t="str">
        <f>'FORMATO 6A'!A1</f>
        <v>INSTITUTO DE CATASTRO DEL ESTADO DE TLAXCALA</v>
      </c>
      <c r="B1" s="243"/>
      <c r="C1" s="243"/>
      <c r="D1" s="243"/>
      <c r="E1" s="243"/>
      <c r="F1" s="243"/>
      <c r="G1" s="168"/>
      <c r="H1" s="36"/>
    </row>
    <row r="2" spans="1:8" s="35" customFormat="1" ht="11.25" x14ac:dyDescent="0.2">
      <c r="A2" s="158" t="s">
        <v>294</v>
      </c>
      <c r="B2" s="159"/>
      <c r="C2" s="159"/>
      <c r="D2" s="159"/>
      <c r="E2" s="159"/>
      <c r="F2" s="159"/>
      <c r="G2" s="160"/>
      <c r="H2" s="36"/>
    </row>
    <row r="3" spans="1:8" s="35" customFormat="1" ht="11.25" x14ac:dyDescent="0.2">
      <c r="A3" s="158" t="s">
        <v>376</v>
      </c>
      <c r="B3" s="159"/>
      <c r="C3" s="159"/>
      <c r="D3" s="159"/>
      <c r="E3" s="159"/>
      <c r="F3" s="159"/>
      <c r="G3" s="160"/>
      <c r="H3" s="36"/>
    </row>
    <row r="4" spans="1:8" s="35" customFormat="1" ht="11.25" x14ac:dyDescent="0.2">
      <c r="A4" s="158" t="str">
        <f>'FORMATO 6A'!A4</f>
        <v>Del 1 de enero al 30 de junio de 2024 (b)</v>
      </c>
      <c r="B4" s="159"/>
      <c r="C4" s="159"/>
      <c r="D4" s="159"/>
      <c r="E4" s="159"/>
      <c r="F4" s="159"/>
      <c r="G4" s="160"/>
      <c r="H4" s="36"/>
    </row>
    <row r="5" spans="1:8" s="35" customFormat="1" ht="12" thickBot="1" x14ac:dyDescent="0.25">
      <c r="A5" s="161" t="s">
        <v>1</v>
      </c>
      <c r="B5" s="162"/>
      <c r="C5" s="162"/>
      <c r="D5" s="162"/>
      <c r="E5" s="162"/>
      <c r="F5" s="162"/>
      <c r="G5" s="163"/>
      <c r="H5" s="36"/>
    </row>
    <row r="6" spans="1:8" s="35" customFormat="1" ht="12" thickBot="1" x14ac:dyDescent="0.25">
      <c r="A6" s="169" t="s">
        <v>2</v>
      </c>
      <c r="B6" s="231" t="s">
        <v>296</v>
      </c>
      <c r="C6" s="232"/>
      <c r="D6" s="232"/>
      <c r="E6" s="232"/>
      <c r="F6" s="233"/>
      <c r="G6" s="189" t="s">
        <v>297</v>
      </c>
      <c r="H6" s="36"/>
    </row>
    <row r="7" spans="1:8" s="35" customFormat="1" ht="17.25" thickBot="1" x14ac:dyDescent="0.25">
      <c r="A7" s="170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90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10729865</v>
      </c>
      <c r="C9" s="124">
        <f t="shared" ref="C9:G9" si="0">C10</f>
        <v>-573435</v>
      </c>
      <c r="D9" s="124">
        <f t="shared" si="0"/>
        <v>10156430</v>
      </c>
      <c r="E9" s="124">
        <f t="shared" si="0"/>
        <v>3055711</v>
      </c>
      <c r="F9" s="124">
        <f t="shared" si="0"/>
        <v>3055711</v>
      </c>
      <c r="G9" s="124">
        <f t="shared" si="0"/>
        <v>7100719</v>
      </c>
    </row>
    <row r="10" spans="1:8" x14ac:dyDescent="0.25">
      <c r="A10" s="6" t="s">
        <v>443</v>
      </c>
      <c r="B10" s="54">
        <f>'FORMATO 5'!D44</f>
        <v>10729865</v>
      </c>
      <c r="C10" s="54">
        <f>'FORMATO 5'!E44</f>
        <v>-573435</v>
      </c>
      <c r="D10" s="54">
        <f>B10+C10</f>
        <v>10156430</v>
      </c>
      <c r="E10" s="54">
        <f>'FORMATO 6A'!F166</f>
        <v>3055711</v>
      </c>
      <c r="F10" s="54">
        <f>'FORMATO 6A'!G166</f>
        <v>3055711</v>
      </c>
      <c r="G10" s="54">
        <f>D10-E10</f>
        <v>7100719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10729865</v>
      </c>
      <c r="C30" s="54">
        <f t="shared" ref="C30:G30" si="1">C9+C20</f>
        <v>-573435</v>
      </c>
      <c r="D30" s="54">
        <f t="shared" si="1"/>
        <v>10156430</v>
      </c>
      <c r="E30" s="54">
        <f t="shared" si="1"/>
        <v>3055711</v>
      </c>
      <c r="F30" s="54">
        <f t="shared" si="1"/>
        <v>3055711</v>
      </c>
      <c r="G30" s="54">
        <f t="shared" si="1"/>
        <v>7100719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zoomScaleNormal="100" zoomScaleSheetLayoutView="100" workbookViewId="0">
      <selection activeCell="K28" sqref="K28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4" t="str">
        <f>'FORMATO 6B'!A1:G1</f>
        <v>INSTITUTO DE CATASTRO DEL ESTADO DE TLAXCALA</v>
      </c>
      <c r="B1" s="165"/>
      <c r="C1" s="165"/>
      <c r="D1" s="165"/>
      <c r="E1" s="165"/>
      <c r="F1" s="165"/>
      <c r="G1" s="165"/>
      <c r="H1" s="228"/>
    </row>
    <row r="2" spans="1:9" x14ac:dyDescent="0.25">
      <c r="A2" s="197" t="s">
        <v>294</v>
      </c>
      <c r="B2" s="198"/>
      <c r="C2" s="198"/>
      <c r="D2" s="198"/>
      <c r="E2" s="198"/>
      <c r="F2" s="198"/>
      <c r="G2" s="198"/>
      <c r="H2" s="229"/>
    </row>
    <row r="3" spans="1:9" x14ac:dyDescent="0.25">
      <c r="A3" s="197" t="s">
        <v>389</v>
      </c>
      <c r="B3" s="198"/>
      <c r="C3" s="198"/>
      <c r="D3" s="198"/>
      <c r="E3" s="198"/>
      <c r="F3" s="198"/>
      <c r="G3" s="198"/>
      <c r="H3" s="229"/>
    </row>
    <row r="4" spans="1:9" x14ac:dyDescent="0.25">
      <c r="A4" s="197" t="str">
        <f>'FORMATO 6B'!A4:G4</f>
        <v>Del 1 de enero al 30 de junio de 2024 (b)</v>
      </c>
      <c r="B4" s="198"/>
      <c r="C4" s="198"/>
      <c r="D4" s="198"/>
      <c r="E4" s="198"/>
      <c r="F4" s="198"/>
      <c r="G4" s="198"/>
      <c r="H4" s="229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30"/>
    </row>
    <row r="6" spans="1:9" ht="15.75" thickBot="1" x14ac:dyDescent="0.3">
      <c r="A6" s="164" t="s">
        <v>2</v>
      </c>
      <c r="B6" s="166"/>
      <c r="C6" s="231" t="s">
        <v>296</v>
      </c>
      <c r="D6" s="232"/>
      <c r="E6" s="232"/>
      <c r="F6" s="232"/>
      <c r="G6" s="233"/>
      <c r="H6" s="189" t="s">
        <v>297</v>
      </c>
    </row>
    <row r="7" spans="1:9" ht="17.25" thickBot="1" x14ac:dyDescent="0.3">
      <c r="A7" s="200"/>
      <c r="B7" s="202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90"/>
    </row>
    <row r="8" spans="1:9" ht="10.5" customHeight="1" x14ac:dyDescent="0.25">
      <c r="A8" s="173"/>
      <c r="B8" s="246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4" t="s">
        <v>390</v>
      </c>
      <c r="B9" s="247"/>
      <c r="C9" s="130">
        <f>C10</f>
        <v>10729865</v>
      </c>
      <c r="D9" s="130">
        <f t="shared" ref="D9:H9" si="0">D10</f>
        <v>-573435</v>
      </c>
      <c r="E9" s="130">
        <f t="shared" si="0"/>
        <v>10156430</v>
      </c>
      <c r="F9" s="130">
        <f t="shared" si="0"/>
        <v>3055711</v>
      </c>
      <c r="G9" s="130">
        <f t="shared" si="0"/>
        <v>3055711</v>
      </c>
      <c r="H9" s="130">
        <f t="shared" si="0"/>
        <v>7100719</v>
      </c>
      <c r="I9" s="45"/>
    </row>
    <row r="10" spans="1:9" s="41" customFormat="1" ht="10.5" customHeight="1" x14ac:dyDescent="0.25">
      <c r="A10" s="244" t="s">
        <v>391</v>
      </c>
      <c r="B10" s="245"/>
      <c r="C10" s="130">
        <f>C18</f>
        <v>10729865</v>
      </c>
      <c r="D10" s="130">
        <f t="shared" ref="D10:H10" si="1">D18</f>
        <v>-573435</v>
      </c>
      <c r="E10" s="130">
        <f t="shared" si="1"/>
        <v>10156430</v>
      </c>
      <c r="F10" s="130">
        <f t="shared" si="1"/>
        <v>3055711</v>
      </c>
      <c r="G10" s="130">
        <f t="shared" si="1"/>
        <v>3055711</v>
      </c>
      <c r="H10" s="130">
        <f t="shared" si="1"/>
        <v>7100719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10729865</v>
      </c>
      <c r="D18" s="128">
        <f>'FORMATO 6B'!C10</f>
        <v>-573435</v>
      </c>
      <c r="E18" s="128">
        <f>C18+D18</f>
        <v>10156430</v>
      </c>
      <c r="F18" s="128">
        <f>'FORMATO 6B'!E10</f>
        <v>3055711</v>
      </c>
      <c r="G18" s="128">
        <f>F18</f>
        <v>3055711</v>
      </c>
      <c r="H18" s="128">
        <f>E18-G18</f>
        <v>7100719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4" t="s">
        <v>400</v>
      </c>
      <c r="B20" s="245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4" t="s">
        <v>408</v>
      </c>
      <c r="B29" s="245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4" t="s">
        <v>418</v>
      </c>
      <c r="B40" s="245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4" t="s">
        <v>423</v>
      </c>
      <c r="B46" s="245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4" t="s">
        <v>391</v>
      </c>
      <c r="B47" s="245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4" t="s">
        <v>400</v>
      </c>
      <c r="B57" s="245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4" t="s">
        <v>408</v>
      </c>
      <c r="B66" s="245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4" t="s">
        <v>418</v>
      </c>
      <c r="B77" s="245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4" t="s">
        <v>375</v>
      </c>
      <c r="B83" s="245"/>
      <c r="C83" s="130">
        <f>C9</f>
        <v>10729865</v>
      </c>
      <c r="D83" s="130">
        <f t="shared" ref="D83:H83" si="2">D9</f>
        <v>-573435</v>
      </c>
      <c r="E83" s="130">
        <f t="shared" si="2"/>
        <v>10156430</v>
      </c>
      <c r="F83" s="130">
        <f t="shared" si="2"/>
        <v>3055711</v>
      </c>
      <c r="G83" s="130">
        <f t="shared" si="2"/>
        <v>3055711</v>
      </c>
      <c r="H83" s="130">
        <f t="shared" si="2"/>
        <v>7100719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view="pageBreakPreview" zoomScale="130" zoomScaleNormal="100" zoomScaleSheetLayoutView="130" workbookViewId="0">
      <selection activeCell="H24" sqref="H24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4" t="str">
        <f>'FORMATO 6C'!A1:H1</f>
        <v>INSTITUTO DE CATASTRO DEL ESTADO DE TLAXCALA</v>
      </c>
      <c r="B1" s="165"/>
      <c r="C1" s="165"/>
      <c r="D1" s="165"/>
      <c r="E1" s="165"/>
      <c r="F1" s="165"/>
      <c r="G1" s="228"/>
    </row>
    <row r="2" spans="1:7" x14ac:dyDescent="0.25">
      <c r="A2" s="197" t="s">
        <v>294</v>
      </c>
      <c r="B2" s="198"/>
      <c r="C2" s="198"/>
      <c r="D2" s="198"/>
      <c r="E2" s="198"/>
      <c r="F2" s="198"/>
      <c r="G2" s="229"/>
    </row>
    <row r="3" spans="1:7" x14ac:dyDescent="0.25">
      <c r="A3" s="197" t="s">
        <v>424</v>
      </c>
      <c r="B3" s="198"/>
      <c r="C3" s="198"/>
      <c r="D3" s="198"/>
      <c r="E3" s="198"/>
      <c r="F3" s="198"/>
      <c r="G3" s="229"/>
    </row>
    <row r="4" spans="1:7" x14ac:dyDescent="0.25">
      <c r="A4" s="197" t="s">
        <v>449</v>
      </c>
      <c r="B4" s="198"/>
      <c r="C4" s="198"/>
      <c r="D4" s="198"/>
      <c r="E4" s="198"/>
      <c r="F4" s="198"/>
      <c r="G4" s="229"/>
    </row>
    <row r="5" spans="1:7" ht="15.75" thickBot="1" x14ac:dyDescent="0.3">
      <c r="A5" s="200" t="s">
        <v>1</v>
      </c>
      <c r="B5" s="201"/>
      <c r="C5" s="201"/>
      <c r="D5" s="201"/>
      <c r="E5" s="201"/>
      <c r="F5" s="201"/>
      <c r="G5" s="230"/>
    </row>
    <row r="6" spans="1:7" ht="15.75" thickBot="1" x14ac:dyDescent="0.3">
      <c r="A6" s="248" t="s">
        <v>2</v>
      </c>
      <c r="B6" s="231" t="s">
        <v>296</v>
      </c>
      <c r="C6" s="232"/>
      <c r="D6" s="232"/>
      <c r="E6" s="232"/>
      <c r="F6" s="233"/>
      <c r="G6" s="189" t="s">
        <v>297</v>
      </c>
    </row>
    <row r="7" spans="1:7" ht="17.25" thickBot="1" x14ac:dyDescent="0.3">
      <c r="A7" s="249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90"/>
    </row>
    <row r="8" spans="1:7" x14ac:dyDescent="0.25">
      <c r="A8" s="25" t="s">
        <v>426</v>
      </c>
      <c r="B8" s="133">
        <f>B9</f>
        <v>6467240</v>
      </c>
      <c r="C8" s="133">
        <f t="shared" ref="C8:G8" si="0">C9</f>
        <v>0</v>
      </c>
      <c r="D8" s="133">
        <f t="shared" si="0"/>
        <v>6467240</v>
      </c>
      <c r="E8" s="133">
        <f t="shared" si="0"/>
        <v>2620039</v>
      </c>
      <c r="F8" s="133">
        <f t="shared" si="0"/>
        <v>2620039</v>
      </c>
      <c r="G8" s="133">
        <f t="shared" si="0"/>
        <v>3847201</v>
      </c>
    </row>
    <row r="9" spans="1:7" ht="21.75" customHeight="1" x14ac:dyDescent="0.25">
      <c r="A9" s="26" t="s">
        <v>427</v>
      </c>
      <c r="B9" s="134">
        <f>'FORMATO 6A'!C9</f>
        <v>6467240</v>
      </c>
      <c r="C9" s="54">
        <f>'FORMATO 6A'!D9</f>
        <v>0</v>
      </c>
      <c r="D9" s="54">
        <f>B9+C9</f>
        <v>6467240</v>
      </c>
      <c r="E9" s="54">
        <f>'FORMATO 6A'!F9</f>
        <v>2620039</v>
      </c>
      <c r="F9" s="54">
        <f>E9</f>
        <v>2620039</v>
      </c>
      <c r="G9" s="54">
        <f>D9-F9</f>
        <v>3847201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6467240</v>
      </c>
      <c r="C31" s="133">
        <f t="shared" ref="C31:G31" si="1">C9</f>
        <v>0</v>
      </c>
      <c r="D31" s="133">
        <f t="shared" si="1"/>
        <v>6467240</v>
      </c>
      <c r="E31" s="133">
        <f t="shared" si="1"/>
        <v>2620039</v>
      </c>
      <c r="F31" s="133">
        <f t="shared" si="1"/>
        <v>2620039</v>
      </c>
      <c r="G31" s="133">
        <f t="shared" si="1"/>
        <v>3847201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 O</cp:lastModifiedBy>
  <cp:lastPrinted>2022-10-10T14:01:09Z</cp:lastPrinted>
  <dcterms:created xsi:type="dcterms:W3CDTF">2016-11-22T17:06:04Z</dcterms:created>
  <dcterms:modified xsi:type="dcterms:W3CDTF">2024-07-24T19:58:03Z</dcterms:modified>
</cp:coreProperties>
</file>